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elanie.isla.SC\Downloads\"/>
    </mc:Choice>
  </mc:AlternateContent>
  <xr:revisionPtr revIDLastSave="0" documentId="13_ncr:1_{AA3C898B-3575-4047-B667-76D80836E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LUACIÓ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oSEDiys2rIqbxxqriKJp6cVwyBx1hATxQuS+j3Bn5Sw="/>
    </ext>
  </extLst>
</workbook>
</file>

<file path=xl/calcChain.xml><?xml version="1.0" encoding="utf-8"?>
<calcChain xmlns="http://schemas.openxmlformats.org/spreadsheetml/2006/main">
  <c r="K8" i="3" l="1"/>
  <c r="K7" i="3"/>
  <c r="L8" i="3"/>
  <c r="E8" i="3"/>
  <c r="F8" i="3" s="1"/>
  <c r="E7" i="3"/>
  <c r="N8" i="3"/>
  <c r="O8" i="3" s="1"/>
  <c r="N7" i="3"/>
  <c r="O7" i="3" s="1"/>
  <c r="F7" i="3"/>
  <c r="I8" i="3"/>
  <c r="I7" i="3"/>
  <c r="L7" i="3"/>
  <c r="T8" i="3"/>
  <c r="T7" i="3"/>
  <c r="U7" i="3" l="1"/>
  <c r="U8" i="3"/>
</calcChain>
</file>

<file path=xl/sharedStrings.xml><?xml version="1.0" encoding="utf-8"?>
<sst xmlns="http://schemas.openxmlformats.org/spreadsheetml/2006/main" count="36" uniqueCount="23">
  <si>
    <t>Puntaje</t>
  </si>
  <si>
    <t>%</t>
  </si>
  <si>
    <t>Cumplimiento de requisitos formales (5%)</t>
  </si>
  <si>
    <t>PUNTAJE TOTAL</t>
  </si>
  <si>
    <t>PROVEEDOR</t>
  </si>
  <si>
    <t>INTERGROUPE S.A.</t>
  </si>
  <si>
    <t>Cumple</t>
  </si>
  <si>
    <t>76.719.470-6</t>
  </si>
  <si>
    <t>STATUS SPA</t>
  </si>
  <si>
    <t>77.393.671-4</t>
  </si>
  <si>
    <t>RUT</t>
  </si>
  <si>
    <t>CONVENIO MARCO</t>
  </si>
  <si>
    <t>MOBILIARIO PARA ACADEMICOS DEL PISO 5 DE FAGOB</t>
  </si>
  <si>
    <t>5802381-7497LFUA</t>
  </si>
  <si>
    <t>Entrega de Muestras</t>
  </si>
  <si>
    <t>Formulario N°1</t>
  </si>
  <si>
    <t>Formulario N°2</t>
  </si>
  <si>
    <t>Especificaciones Técnicas (30%)</t>
  </si>
  <si>
    <t>Propuesta Económica (40%) + IVA</t>
  </si>
  <si>
    <t>Plazo de Entrega - días (10%)</t>
  </si>
  <si>
    <t>Garantía - Meses (15%)</t>
  </si>
  <si>
    <t>Aunque la propuesta técnica presentada cumple con la totalidad de los requerimientos, las muestras físicas entregadas (madera, acabado, cristal y vértebra rígida) no cumplen con las especificaciones técnicas ofertadas.</t>
  </si>
  <si>
    <t>Cumple con la totalidad de los requerimientos técnicos exigidos; asimismo, las muestras físicas entregadas concuerdan plenamente con las especificaciones técnicas ofertadas.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</si>
</sst>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B6E"/>
        <bgColor rgb="FF2F5496"/>
      </patternFill>
    </fill>
    <fill>
      <patternFill patternType="solid">
        <fgColor rgb="FF314B6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2" fontId="3" fillId="0" borderId="1" xfId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9" fontId="3" fillId="0" borderId="1" xfId="2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 wrapText="1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314B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FF89-F514-457E-97E1-B157CD70C8A6}">
  <dimension ref="B1:U8"/>
  <sheetViews>
    <sheetView showGridLines="0" tabSelected="1" workbookViewId="0">
      <selection activeCell="Y11" sqref="Y11"/>
    </sheetView>
  </sheetViews>
  <sheetFormatPr baseColWidth="10" defaultRowHeight="15" x14ac:dyDescent="0.25"/>
  <cols>
    <col min="1" max="1" width="1.7109375" style="4" customWidth="1"/>
    <col min="2" max="2" width="17.42578125" style="4" bestFit="1" customWidth="1"/>
    <col min="3" max="3" width="11.85546875" style="4" bestFit="1" customWidth="1"/>
    <col min="4" max="4" width="12.28515625" style="4" customWidth="1"/>
    <col min="5" max="5" width="7.85546875" style="4" bestFit="1" customWidth="1"/>
    <col min="6" max="6" width="4.5703125" style="4" bestFit="1" customWidth="1"/>
    <col min="7" max="7" width="35" style="4" customWidth="1"/>
    <col min="8" max="8" width="7.85546875" style="4" bestFit="1" customWidth="1"/>
    <col min="9" max="9" width="4.5703125" style="4" bestFit="1" customWidth="1"/>
    <col min="10" max="10" width="10.85546875" style="4" customWidth="1"/>
    <col min="11" max="11" width="7.85546875" style="4" bestFit="1" customWidth="1"/>
    <col min="12" max="12" width="4.5703125" style="4" bestFit="1" customWidth="1"/>
    <col min="13" max="13" width="9.42578125" style="4" customWidth="1"/>
    <col min="14" max="14" width="7.85546875" style="4" bestFit="1" customWidth="1"/>
    <col min="15" max="15" width="5.5703125" style="4" bestFit="1" customWidth="1"/>
    <col min="16" max="16" width="11.28515625" style="4" bestFit="1" customWidth="1"/>
    <col min="17" max="18" width="10.7109375" style="4" bestFit="1" customWidth="1"/>
    <col min="19" max="19" width="7.85546875" style="4" bestFit="1" customWidth="1"/>
    <col min="20" max="20" width="3.5703125" style="4" bestFit="1" customWidth="1"/>
    <col min="21" max="21" width="15" style="4" bestFit="1" customWidth="1"/>
    <col min="22" max="16384" width="11.42578125" style="4"/>
  </cols>
  <sheetData>
    <row r="1" spans="2:21" ht="8.1" customHeight="1" x14ac:dyDescent="0.25"/>
    <row r="2" spans="2:21" x14ac:dyDescent="0.25">
      <c r="B2" s="13" t="s">
        <v>11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2:21" x14ac:dyDescent="0.25">
      <c r="B3" s="16" t="s">
        <v>12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2:21" x14ac:dyDescent="0.25">
      <c r="B4" s="19" t="s">
        <v>13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  <row r="5" spans="2:21" s="5" customFormat="1" ht="15" customHeight="1" x14ac:dyDescent="0.25">
      <c r="B5" s="11" t="s">
        <v>4</v>
      </c>
      <c r="C5" s="11" t="s">
        <v>10</v>
      </c>
      <c r="D5" s="11" t="s">
        <v>18</v>
      </c>
      <c r="E5" s="11" t="s">
        <v>0</v>
      </c>
      <c r="F5" s="11" t="s">
        <v>1</v>
      </c>
      <c r="G5" s="11" t="s">
        <v>17</v>
      </c>
      <c r="H5" s="11" t="s">
        <v>0</v>
      </c>
      <c r="I5" s="11" t="s">
        <v>1</v>
      </c>
      <c r="J5" s="11" t="s">
        <v>19</v>
      </c>
      <c r="K5" s="11" t="s">
        <v>0</v>
      </c>
      <c r="L5" s="11" t="s">
        <v>1</v>
      </c>
      <c r="M5" s="11" t="s">
        <v>20</v>
      </c>
      <c r="N5" s="11" t="s">
        <v>0</v>
      </c>
      <c r="O5" s="11" t="s">
        <v>1</v>
      </c>
      <c r="P5" s="22" t="s">
        <v>2</v>
      </c>
      <c r="Q5" s="23"/>
      <c r="R5" s="23"/>
      <c r="S5" s="23"/>
      <c r="T5" s="24"/>
      <c r="U5" s="11" t="s">
        <v>3</v>
      </c>
    </row>
    <row r="6" spans="2:21" s="5" customFormat="1" ht="30" customHeight="1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" t="s">
        <v>14</v>
      </c>
      <c r="Q6" s="1" t="s">
        <v>15</v>
      </c>
      <c r="R6" s="1" t="s">
        <v>16</v>
      </c>
      <c r="S6" s="1" t="s">
        <v>0</v>
      </c>
      <c r="T6" s="1" t="s">
        <v>1</v>
      </c>
      <c r="U6" s="12"/>
    </row>
    <row r="7" spans="2:21" ht="90" x14ac:dyDescent="0.25">
      <c r="B7" s="2" t="s">
        <v>5</v>
      </c>
      <c r="C7" s="2" t="s">
        <v>7</v>
      </c>
      <c r="D7" s="6">
        <v>59501128</v>
      </c>
      <c r="E7" s="7">
        <f>(MIN($D$7:$D$8)/D7)*100</f>
        <v>90.472325163314551</v>
      </c>
      <c r="F7" s="8">
        <f>E7*0.004</f>
        <v>0.36188930065325819</v>
      </c>
      <c r="G7" s="25" t="s">
        <v>22</v>
      </c>
      <c r="H7" s="3">
        <v>100</v>
      </c>
      <c r="I7" s="8">
        <f>H7*0.003</f>
        <v>0.3</v>
      </c>
      <c r="J7" s="3">
        <v>35</v>
      </c>
      <c r="K7" s="7">
        <f>($J$8/J7)*100</f>
        <v>57.142857142857139</v>
      </c>
      <c r="L7" s="8">
        <f>K7*0.001</f>
        <v>5.7142857142857141E-2</v>
      </c>
      <c r="M7" s="3">
        <v>72</v>
      </c>
      <c r="N7" s="7">
        <f>(M7/$M$7)*100</f>
        <v>100</v>
      </c>
      <c r="O7" s="8">
        <f>N7*0.0015</f>
        <v>0.15</v>
      </c>
      <c r="P7" s="10" t="s">
        <v>6</v>
      </c>
      <c r="Q7" s="10" t="s">
        <v>6</v>
      </c>
      <c r="R7" s="10" t="s">
        <v>6</v>
      </c>
      <c r="S7" s="3">
        <v>100</v>
      </c>
      <c r="T7" s="8">
        <f>S7*0.0005</f>
        <v>0.05</v>
      </c>
      <c r="U7" s="9">
        <f>F7+I7+L7+O7+T7</f>
        <v>0.91903215779611547</v>
      </c>
    </row>
    <row r="8" spans="2:21" ht="105" x14ac:dyDescent="0.25">
      <c r="B8" s="27" t="s">
        <v>8</v>
      </c>
      <c r="C8" s="27" t="s">
        <v>9</v>
      </c>
      <c r="D8" s="6">
        <v>53832054</v>
      </c>
      <c r="E8" s="7">
        <f>(MIN($D$7:$D$8)/D8)*100</f>
        <v>100</v>
      </c>
      <c r="F8" s="8">
        <f t="shared" ref="F8" si="0">E8*0.004</f>
        <v>0.4</v>
      </c>
      <c r="G8" s="26" t="s">
        <v>21</v>
      </c>
      <c r="H8" s="3">
        <v>0</v>
      </c>
      <c r="I8" s="8">
        <f t="shared" ref="I8" si="1">H8*0.003</f>
        <v>0</v>
      </c>
      <c r="J8" s="3">
        <v>20</v>
      </c>
      <c r="K8" s="7">
        <f>($J$8/J8)*100</f>
        <v>100</v>
      </c>
      <c r="L8" s="8">
        <f t="shared" ref="L8" si="2">K8*0.001</f>
        <v>0.1</v>
      </c>
      <c r="M8" s="3">
        <v>60</v>
      </c>
      <c r="N8" s="7">
        <f t="shared" ref="N8" si="3">(M8/$M$7)*100</f>
        <v>83.333333333333343</v>
      </c>
      <c r="O8" s="8">
        <f t="shared" ref="O8" si="4">N8*0.0015</f>
        <v>0.12500000000000003</v>
      </c>
      <c r="P8" s="10" t="s">
        <v>6</v>
      </c>
      <c r="Q8" s="10" t="s">
        <v>6</v>
      </c>
      <c r="R8" s="10" t="s">
        <v>6</v>
      </c>
      <c r="S8" s="3">
        <v>100</v>
      </c>
      <c r="T8" s="8">
        <f t="shared" ref="T8" si="5">S8*0.0005</f>
        <v>0.05</v>
      </c>
      <c r="U8" s="9">
        <f t="shared" ref="U8" si="6">F8+I8+L8+O8+T8</f>
        <v>0.67500000000000004</v>
      </c>
    </row>
  </sheetData>
  <mergeCells count="19">
    <mergeCell ref="U5:U6"/>
    <mergeCell ref="B2:U2"/>
    <mergeCell ref="B3:U3"/>
    <mergeCell ref="B4:U4"/>
    <mergeCell ref="B5:B6"/>
    <mergeCell ref="C5:C6"/>
    <mergeCell ref="D5:D6"/>
    <mergeCell ref="E5:E6"/>
    <mergeCell ref="P5:T5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Idígoras Silva (katherine.idigoras)</dc:creator>
  <cp:lastModifiedBy>Melanie Fernanda Isla Hernández (melanie.isla)</cp:lastModifiedBy>
  <dcterms:created xsi:type="dcterms:W3CDTF">2024-06-03T20:04:06Z</dcterms:created>
  <dcterms:modified xsi:type="dcterms:W3CDTF">2026-10-06T20:39:48Z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0x0101005271E63E06CCB84E9A1A345715DC9A80</vt:lpwstr>
  </property>
</Properties>
</file>