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i unidad\03. COMPRAS\COMPRAS_2026\02. CONVENIO MARCO\MOBILIARIO\"/>
    </mc:Choice>
  </mc:AlternateContent>
  <xr:revisionPtr revIDLastSave="0" documentId="13_ncr:1_{C90FC915-E74F-472A-95E8-51C138C3F066}" xr6:coauthVersionLast="47" xr6:coauthVersionMax="47" xr10:uidLastSave="{00000000-0000-0000-0000-000000000000}"/>
  <bookViews>
    <workbookView xWindow="-38520" yWindow="-120" windowWidth="38640" windowHeight="21840" xr2:uid="{9AAC4551-B6C1-49C6-A46E-9C2DCD65EE58}"/>
  </bookViews>
  <sheets>
    <sheet name="EVALUA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M2" i="1" s="1"/>
  <c r="H3" i="1"/>
  <c r="M3" i="1" s="1"/>
  <c r="H4" i="1"/>
  <c r="M4" i="1" s="1"/>
  <c r="H5" i="1"/>
  <c r="M5" i="1" s="1"/>
  <c r="H6" i="1"/>
  <c r="M6" i="1" s="1"/>
  <c r="H7" i="1"/>
  <c r="M7" i="1" s="1"/>
  <c r="H8" i="1"/>
  <c r="M8" i="1" s="1"/>
  <c r="H9" i="1"/>
  <c r="M9" i="1" s="1"/>
  <c r="H10" i="1"/>
  <c r="M10" i="1" s="1"/>
  <c r="H11" i="1"/>
  <c r="M11" i="1" s="1"/>
  <c r="H12" i="1"/>
  <c r="M12" i="1" s="1"/>
  <c r="H13" i="1"/>
  <c r="M13" i="1" s="1"/>
  <c r="H14" i="1"/>
  <c r="M14" i="1" s="1"/>
  <c r="H15" i="1"/>
  <c r="M15" i="1" s="1"/>
  <c r="H16" i="1"/>
  <c r="M16" i="1" s="1"/>
  <c r="H17" i="1"/>
  <c r="M17" i="1" s="1"/>
  <c r="H18" i="1"/>
  <c r="M18" i="1" s="1"/>
  <c r="H19" i="1"/>
  <c r="M19" i="1" s="1"/>
  <c r="H20" i="1"/>
  <c r="M20" i="1" s="1"/>
  <c r="H21" i="1"/>
  <c r="M21" i="1" s="1"/>
  <c r="H22" i="1"/>
  <c r="M22" i="1" s="1"/>
  <c r="H23" i="1"/>
  <c r="M23" i="1" s="1"/>
</calcChain>
</file>

<file path=xl/sharedStrings.xml><?xml version="1.0" encoding="utf-8"?>
<sst xmlns="http://schemas.openxmlformats.org/spreadsheetml/2006/main" count="94" uniqueCount="33">
  <si>
    <t>N°</t>
  </si>
  <si>
    <t>PROVEEDOR</t>
  </si>
  <si>
    <t>MUEBLES ASENJO LTDA</t>
  </si>
  <si>
    <t>RUT</t>
  </si>
  <si>
    <t>LINEAS OFERTADAS</t>
  </si>
  <si>
    <t>77018060-0</t>
  </si>
  <si>
    <t>LINEA 1</t>
  </si>
  <si>
    <t>LINEA 2</t>
  </si>
  <si>
    <t>LINEA 3</t>
  </si>
  <si>
    <t>MONTO OFERTADO</t>
  </si>
  <si>
    <t>COMERCIAL HAGELIN SPA</t>
  </si>
  <si>
    <t>76102918-5</t>
  </si>
  <si>
    <t>COMERCIALIZADORA DE MUEBLES HP LTDA.</t>
  </si>
  <si>
    <t>76058118-6</t>
  </si>
  <si>
    <t>EVENTAIL SPA</t>
  </si>
  <si>
    <t>76710414-6</t>
  </si>
  <si>
    <t>IGMA CONSULTORES SPA</t>
  </si>
  <si>
    <t>76465697-0</t>
  </si>
  <si>
    <t>LEFI SPA</t>
  </si>
  <si>
    <t>77324357-3</t>
  </si>
  <si>
    <t>METALÚRGICA SILCOSIL SPA</t>
  </si>
  <si>
    <t>79909150-K</t>
  </si>
  <si>
    <t>MESES GARANTÍA</t>
  </si>
  <si>
    <t>STATUS SPA</t>
  </si>
  <si>
    <t>77393671-4</t>
  </si>
  <si>
    <t>PUNTAJE PLAZO ENTREGA</t>
  </si>
  <si>
    <t>MENOR VALOR</t>
  </si>
  <si>
    <t>PUNTAJE OFERTA</t>
  </si>
  <si>
    <t>PUNTAJE GARANTÍA</t>
  </si>
  <si>
    <t>PLAZO DE ENTREGA EN DÍAS HÁBILES</t>
  </si>
  <si>
    <t>PUNTAJE TOTAL</t>
  </si>
  <si>
    <t>OBSERVACIÓN</t>
  </si>
  <si>
    <t>DESHABILITADO EN MERCADO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</si>
</sst>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5">
    <xf numFmtId="0" fontId="0" fillId="0" borderId="0" xfId="0"/>
    <xf numFmtId="41" fontId="0" fillId="0" borderId="0" xfId="1" applyFont="1"/>
    <xf numFmtId="41" fontId="0" fillId="0" borderId="0" xfId="0" applyNumberFormat="1"/>
    <xf numFmtId="0" fontId="0" fillId="0" borderId="0" xfId="0" applyAlignment="1">
      <alignment wrapText="1"/>
    </xf>
    <xf numFmtId="41" fontId="2" fillId="3" borderId="0" xfId="1" applyFont="1" applyFill="1"/>
    <xf numFmtId="0" fontId="2" fillId="3" borderId="0" xfId="0" applyFont="1" applyFill="1" applyAlignment="1">
      <alignment horizontal="center" vertical="center"/>
    </xf>
    <xf numFmtId="41" fontId="2" fillId="3" borderId="0" xfId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0" xfId="1" applyNumberFormat="1" applyFont="1" applyAlignment="1">
      <alignment horizontal="center" vertical="center"/>
    </xf>
    <xf numFmtId="0" fontId="0" fillId="0" borderId="0" xfId="0" applyFill="1"/>
    <xf numFmtId="41" fontId="0" fillId="0" borderId="0" xfId="1" applyFont="1" applyFill="1"/>
    <xf numFmtId="1" fontId="2" fillId="2" borderId="0" xfId="0" applyNumberFormat="1" applyFont="1" applyFill="1" applyAlignment="1">
      <alignment horizontal="center" vertical="center"/>
    </xf>
    <xf numFmtId="1" fontId="2" fillId="0" borderId="0" xfId="1" applyNumberFormat="1" applyFont="1" applyFill="1" applyAlignment="1">
      <alignment horizontal="center" vertical="center"/>
    </xf>
    <xf numFmtId="0" fontId="0" fillId="4" borderId="0" xfId="0" applyFill="1"/>
  </cellXfs>
  <cellStyles count="2">
    <cellStyle name="Millares [0]" xfId="1" builtinId="6"/>
    <cellStyle name="Normal" xfId="0" builtinId="0"/>
  </cellStyles>
  <dxfs count="6">
    <dxf>
      <font>
        <b/>
      </font>
      <numFmt numFmtId="1" formatCode="0"/>
      <alignment horizontal="center" vertical="center" textRotation="0" wrapText="0" indent="0" justifyLastLine="0" shrinkToFit="0" readingOrder="0"/>
    </dxf>
    <dxf>
      <font>
        <b/>
      </font>
      <fill>
        <patternFill>
          <fgColor indexed="64"/>
          <bgColor rgb="FF00B0F0"/>
        </patternFill>
      </fill>
      <alignment horizontal="center" vertical="center" textRotation="0" wrapText="0" indent="0" justifyLastLine="0" shrinkToFit="0" readingOrder="0"/>
    </dxf>
    <dxf>
      <font>
        <b/>
      </font>
      <fill>
        <patternFill>
          <fgColor indexed="64"/>
          <bgColor rgb="FF00B0F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162433-A628-4214-B24F-3D2551A66CAD}" name="Tabla1" displayName="Tabla1" ref="A1:M23" totalsRowShown="0">
  <autoFilter ref="A1:M23" xr:uid="{7F162433-A628-4214-B24F-3D2551A66CAD}"/>
  <tableColumns count="13">
    <tableColumn id="1" xr3:uid="{59255E19-5C35-440F-9170-08DAEB774419}" name="N°"/>
    <tableColumn id="2" xr3:uid="{6C6585AE-D6D8-45C2-8022-CD629161D9B9}" name="PROVEEDOR"/>
    <tableColumn id="3" xr3:uid="{A30C5011-BB63-4E2E-AFD1-ED211BA73E51}" name="RUT"/>
    <tableColumn id="13" xr3:uid="{4B2DB373-A432-419F-B731-530B52BDEE69}" name="OBSERVACIÓN"/>
    <tableColumn id="4" xr3:uid="{01D9DB8C-6ED9-46C7-B9A1-8D04498F90D8}" name="LINEAS OFERTADAS"/>
    <tableColumn id="5" xr3:uid="{0BD632E8-E8B8-4EA3-94B4-01FF61272CFE}" name="MONTO OFERTADO" dataDxfId="5" dataCellStyle="Millares [0]"/>
    <tableColumn id="10" xr3:uid="{DA0A5E21-922C-4BBF-9859-D92DB9D7CA67}" name="MENOR VALOR" dataDxfId="4" dataCellStyle="Millares [0]"/>
    <tableColumn id="9" xr3:uid="{747BF846-1A7E-41EF-9C02-6EBAA29D9A00}" name="PUNTAJE OFERTA" dataDxfId="3" dataCellStyle="Millares [0]"/>
    <tableColumn id="6" xr3:uid="{80B4DBDD-CFBC-495D-85DF-E86695C53880}" name="PLAZO DE ENTREGA EN DÍAS HÁBILES"/>
    <tableColumn id="8" xr3:uid="{6CF4EB48-AE9F-4686-AB14-068DA2C96D1A}" name="PUNTAJE PLAZO ENTREGA" dataDxfId="2"/>
    <tableColumn id="7" xr3:uid="{9BC29224-00E2-4734-B0B4-16D7D2665742}" name="MESES GARANTÍA"/>
    <tableColumn id="11" xr3:uid="{2C689069-A98B-4B57-A516-95775FCFCB17}" name="PUNTAJE GARANTÍA" dataDxfId="1"/>
    <tableColumn id="12" xr3:uid="{49D7A9E4-FDED-4198-AD65-C9B2FFA89C54}" name="PUNTAJE TOTAL" dataDxfId="0">
      <calculatedColumnFormula>SUM(Tabla1[[#This Row],[PUNTAJE OFERTA]],Tabla1[[#This Row],[PUNTAJE PLAZO ENTREGA]],Tabla1[[#This Row],[PUNTAJE GARANTÍA]])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86652-B075-4E80-AA1D-6D7BD8C74299}">
  <dimension ref="A1:O57"/>
  <sheetViews>
    <sheetView tabSelected="1" workbookViewId="0">
      <selection activeCell="D3" sqref="D3"/>
    </sheetView>
  </sheetViews>
  <sheetFormatPr baseColWidth="10" defaultRowHeight="14.25" x14ac:dyDescent="0.45"/>
  <cols>
    <col min="1" max="1" width="4.796875" customWidth="1"/>
    <col min="2" max="2" width="35.9296875" bestFit="1" customWidth="1"/>
    <col min="3" max="3" width="17.265625" customWidth="1"/>
    <col min="4" max="4" width="32.86328125" bestFit="1" customWidth="1"/>
    <col min="5" max="5" width="18.265625" customWidth="1"/>
    <col min="6" max="6" width="19.265625" bestFit="1" customWidth="1"/>
    <col min="7" max="8" width="18.3984375" customWidth="1"/>
    <col min="9" max="9" width="19.796875" bestFit="1" customWidth="1"/>
    <col min="10" max="10" width="24.86328125" bestFit="1" customWidth="1"/>
    <col min="11" max="11" width="17.9296875" bestFit="1" customWidth="1"/>
    <col min="12" max="12" width="19.53125" bestFit="1" customWidth="1"/>
    <col min="13" max="13" width="20.6640625" customWidth="1"/>
  </cols>
  <sheetData>
    <row r="1" spans="1:15" ht="28.5" x14ac:dyDescent="0.45">
      <c r="A1" t="s">
        <v>0</v>
      </c>
      <c r="B1" t="s">
        <v>1</v>
      </c>
      <c r="C1" t="s">
        <v>3</v>
      </c>
      <c r="D1" t="s">
        <v>31</v>
      </c>
      <c r="E1" t="s">
        <v>4</v>
      </c>
      <c r="F1" t="s">
        <v>9</v>
      </c>
      <c r="G1" t="s">
        <v>26</v>
      </c>
      <c r="H1" s="5" t="s">
        <v>27</v>
      </c>
      <c r="I1" s="3" t="s">
        <v>29</v>
      </c>
      <c r="J1" s="5" t="s">
        <v>25</v>
      </c>
      <c r="K1" t="s">
        <v>22</v>
      </c>
      <c r="L1" s="5" t="s">
        <v>28</v>
      </c>
      <c r="M1" s="7" t="s">
        <v>30</v>
      </c>
    </row>
    <row r="2" spans="1:15" x14ac:dyDescent="0.45">
      <c r="A2">
        <v>1</v>
      </c>
      <c r="B2" t="s">
        <v>2</v>
      </c>
      <c r="C2" t="s">
        <v>5</v>
      </c>
      <c r="E2" t="s">
        <v>6</v>
      </c>
      <c r="F2" s="1">
        <v>10296028</v>
      </c>
      <c r="G2" s="1">
        <v>10124478</v>
      </c>
      <c r="H2" s="6">
        <f>((Tabla1[[#This Row],[MENOR VALOR]]/Tabla1[[#This Row],[MONTO OFERTADO]])*100)*50%</f>
        <v>49.166911744995254</v>
      </c>
      <c r="I2">
        <v>10</v>
      </c>
      <c r="J2" s="4">
        <v>40</v>
      </c>
      <c r="K2">
        <v>12</v>
      </c>
      <c r="L2" s="6">
        <v>10</v>
      </c>
      <c r="M2" s="8">
        <f>SUM(Tabla1[[#This Row],[PUNTAJE OFERTA]],Tabla1[[#This Row],[PUNTAJE PLAZO ENTREGA]],Tabla1[[#This Row],[PUNTAJE GARANTÍA]])</f>
        <v>99.166911744995247</v>
      </c>
    </row>
    <row r="3" spans="1:15" x14ac:dyDescent="0.45">
      <c r="A3" s="10">
        <v>1</v>
      </c>
      <c r="B3" s="10" t="s">
        <v>2</v>
      </c>
      <c r="C3" s="10" t="s">
        <v>5</v>
      </c>
      <c r="D3" s="10"/>
      <c r="E3" s="10" t="s">
        <v>7</v>
      </c>
      <c r="F3" s="11">
        <v>1648980</v>
      </c>
      <c r="G3" s="11">
        <v>1426863</v>
      </c>
      <c r="H3" s="6">
        <f>((Tabla1[[#This Row],[MENOR VALOR]]/Tabla1[[#This Row],[MONTO OFERTADO]])*100)*50%</f>
        <v>43.265018374995449</v>
      </c>
      <c r="I3">
        <v>10</v>
      </c>
      <c r="J3" s="4">
        <v>40</v>
      </c>
      <c r="K3">
        <v>12</v>
      </c>
      <c r="L3" s="6">
        <v>10</v>
      </c>
      <c r="M3" s="8">
        <f>SUM(Tabla1[[#This Row],[PUNTAJE OFERTA]],Tabla1[[#This Row],[PUNTAJE PLAZO ENTREGA]],Tabla1[[#This Row],[PUNTAJE GARANTÍA]])</f>
        <v>93.265018374995449</v>
      </c>
    </row>
    <row r="4" spans="1:15" x14ac:dyDescent="0.45">
      <c r="A4" s="10">
        <v>1</v>
      </c>
      <c r="B4" s="10" t="s">
        <v>2</v>
      </c>
      <c r="C4" s="10" t="s">
        <v>5</v>
      </c>
      <c r="D4" s="10"/>
      <c r="E4" s="10" t="s">
        <v>8</v>
      </c>
      <c r="F4" s="11">
        <v>4302827</v>
      </c>
      <c r="G4" s="11">
        <v>4302827</v>
      </c>
      <c r="H4" s="6">
        <f>((Tabla1[[#This Row],[MENOR VALOR]]/Tabla1[[#This Row],[MONTO OFERTADO]])*100)*50%</f>
        <v>50</v>
      </c>
      <c r="I4" s="10">
        <v>10</v>
      </c>
      <c r="J4" s="4">
        <v>40</v>
      </c>
      <c r="K4" s="10">
        <v>12</v>
      </c>
      <c r="L4" s="6">
        <v>10</v>
      </c>
      <c r="M4" s="12">
        <f>SUM(Tabla1[[#This Row],[PUNTAJE OFERTA]],Tabla1[[#This Row],[PUNTAJE PLAZO ENTREGA]],Tabla1[[#This Row],[PUNTAJE GARANTÍA]])</f>
        <v>100</v>
      </c>
    </row>
    <row r="5" spans="1:15" x14ac:dyDescent="0.45">
      <c r="A5" s="10">
        <v>2</v>
      </c>
      <c r="B5" s="10" t="s">
        <v>10</v>
      </c>
      <c r="C5" s="10" t="s">
        <v>11</v>
      </c>
      <c r="D5" s="10"/>
      <c r="E5" s="10" t="s">
        <v>6</v>
      </c>
      <c r="F5" s="11">
        <v>10124478</v>
      </c>
      <c r="G5" s="11">
        <v>10124478</v>
      </c>
      <c r="H5" s="6">
        <f>((Tabla1[[#This Row],[MENOR VALOR]]/Tabla1[[#This Row],[MONTO OFERTADO]])*100)*50%</f>
        <v>50</v>
      </c>
      <c r="I5" s="10">
        <v>10</v>
      </c>
      <c r="J5" s="4">
        <v>40</v>
      </c>
      <c r="K5" s="10">
        <v>24</v>
      </c>
      <c r="L5" s="6">
        <v>10</v>
      </c>
      <c r="M5" s="12">
        <f>SUM(Tabla1[[#This Row],[PUNTAJE OFERTA]],Tabla1[[#This Row],[PUNTAJE PLAZO ENTREGA]],Tabla1[[#This Row],[PUNTAJE GARANTÍA]])</f>
        <v>100</v>
      </c>
    </row>
    <row r="6" spans="1:15" x14ac:dyDescent="0.45">
      <c r="A6" s="10">
        <v>3</v>
      </c>
      <c r="B6" s="10" t="s">
        <v>12</v>
      </c>
      <c r="C6" s="10" t="s">
        <v>13</v>
      </c>
      <c r="D6" s="14" t="s">
        <v>32</v>
      </c>
      <c r="E6" s="10" t="s">
        <v>6</v>
      </c>
      <c r="F6" s="11">
        <v>15646060</v>
      </c>
      <c r="G6" s="11">
        <v>10124478</v>
      </c>
      <c r="H6" s="6">
        <f>((Tabla1[[#This Row],[MENOR VALOR]]/Tabla1[[#This Row],[MONTO OFERTADO]])*100)*50%</f>
        <v>32.354720613368478</v>
      </c>
      <c r="I6" s="10">
        <v>9</v>
      </c>
      <c r="J6" s="4">
        <v>40</v>
      </c>
      <c r="K6" s="10">
        <v>48</v>
      </c>
      <c r="L6" s="6">
        <v>10</v>
      </c>
      <c r="M6" s="8">
        <f>SUM(Tabla1[[#This Row],[PUNTAJE OFERTA]],Tabla1[[#This Row],[PUNTAJE PLAZO ENTREGA]],Tabla1[[#This Row],[PUNTAJE GARANTÍA]])</f>
        <v>82.354720613368471</v>
      </c>
    </row>
    <row r="7" spans="1:15" x14ac:dyDescent="0.45">
      <c r="A7" s="10">
        <v>3</v>
      </c>
      <c r="B7" s="10" t="s">
        <v>12</v>
      </c>
      <c r="C7" s="10" t="s">
        <v>13</v>
      </c>
      <c r="D7" s="14" t="s">
        <v>32</v>
      </c>
      <c r="E7" s="10" t="s">
        <v>7</v>
      </c>
      <c r="F7" s="11">
        <v>1569134</v>
      </c>
      <c r="G7" s="11">
        <v>1426863</v>
      </c>
      <c r="H7" s="6">
        <f>((Tabla1[[#This Row],[MENOR VALOR]]/Tabla1[[#This Row],[MONTO OFERTADO]])*100)*50%</f>
        <v>45.466575830999773</v>
      </c>
      <c r="I7" s="10">
        <v>9</v>
      </c>
      <c r="J7" s="4">
        <v>40</v>
      </c>
      <c r="K7" s="10">
        <v>48</v>
      </c>
      <c r="L7" s="6">
        <v>10</v>
      </c>
      <c r="M7" s="8">
        <f>SUM(Tabla1[[#This Row],[PUNTAJE OFERTA]],Tabla1[[#This Row],[PUNTAJE PLAZO ENTREGA]],Tabla1[[#This Row],[PUNTAJE GARANTÍA]])</f>
        <v>95.466575830999773</v>
      </c>
    </row>
    <row r="8" spans="1:15" x14ac:dyDescent="0.45">
      <c r="A8" s="10">
        <v>3</v>
      </c>
      <c r="B8" s="10" t="s">
        <v>12</v>
      </c>
      <c r="C8" s="10" t="s">
        <v>13</v>
      </c>
      <c r="D8" s="14" t="s">
        <v>32</v>
      </c>
      <c r="E8" s="10" t="s">
        <v>8</v>
      </c>
      <c r="F8" s="11">
        <v>6787760</v>
      </c>
      <c r="G8" s="11">
        <v>4302827</v>
      </c>
      <c r="H8" s="6">
        <f>((Tabla1[[#This Row],[MENOR VALOR]]/Tabla1[[#This Row],[MONTO OFERTADO]])*100)*50%</f>
        <v>31.695485697785426</v>
      </c>
      <c r="I8" s="10">
        <v>9</v>
      </c>
      <c r="J8" s="4">
        <v>40</v>
      </c>
      <c r="K8" s="10">
        <v>48</v>
      </c>
      <c r="L8" s="6">
        <v>10</v>
      </c>
      <c r="M8" s="8">
        <f>SUM(Tabla1[[#This Row],[PUNTAJE OFERTA]],Tabla1[[#This Row],[PUNTAJE PLAZO ENTREGA]],Tabla1[[#This Row],[PUNTAJE GARANTÍA]])</f>
        <v>81.695485697785429</v>
      </c>
    </row>
    <row r="9" spans="1:15" x14ac:dyDescent="0.45">
      <c r="A9" s="10">
        <v>4</v>
      </c>
      <c r="B9" s="10" t="s">
        <v>14</v>
      </c>
      <c r="C9" s="10" t="s">
        <v>15</v>
      </c>
      <c r="D9" s="14" t="s">
        <v>32</v>
      </c>
      <c r="E9" s="10" t="s">
        <v>6</v>
      </c>
      <c r="F9" s="11">
        <v>13961831</v>
      </c>
      <c r="G9" s="11">
        <v>10124478</v>
      </c>
      <c r="H9" s="6">
        <f>((Tabla1[[#This Row],[MENOR VALOR]]/Tabla1[[#This Row],[MONTO OFERTADO]])*100)*50%</f>
        <v>36.257701443313564</v>
      </c>
      <c r="I9" s="10">
        <v>10</v>
      </c>
      <c r="J9" s="4">
        <v>40</v>
      </c>
      <c r="K9" s="10">
        <v>24</v>
      </c>
      <c r="L9" s="6">
        <v>10</v>
      </c>
      <c r="M9" s="8">
        <f>SUM(Tabla1[[#This Row],[PUNTAJE OFERTA]],Tabla1[[#This Row],[PUNTAJE PLAZO ENTREGA]],Tabla1[[#This Row],[PUNTAJE GARANTÍA]])</f>
        <v>86.257701443313564</v>
      </c>
    </row>
    <row r="10" spans="1:15" x14ac:dyDescent="0.45">
      <c r="A10" s="10">
        <v>4</v>
      </c>
      <c r="B10" s="10" t="s">
        <v>14</v>
      </c>
      <c r="C10" s="10" t="s">
        <v>15</v>
      </c>
      <c r="D10" s="14" t="s">
        <v>32</v>
      </c>
      <c r="E10" s="10" t="s">
        <v>7</v>
      </c>
      <c r="F10" s="11">
        <v>1619103</v>
      </c>
      <c r="G10" s="11">
        <v>1426863</v>
      </c>
      <c r="H10" s="6">
        <f>((Tabla1[[#This Row],[MENOR VALOR]]/Tabla1[[#This Row],[MONTO OFERTADO]])*100)*50%</f>
        <v>44.063379537929336</v>
      </c>
      <c r="I10" s="10">
        <v>10</v>
      </c>
      <c r="J10" s="4">
        <v>40</v>
      </c>
      <c r="K10" s="10">
        <v>24</v>
      </c>
      <c r="L10" s="6">
        <v>10</v>
      </c>
      <c r="M10" s="8">
        <f>SUM(Tabla1[[#This Row],[PUNTAJE OFERTA]],Tabla1[[#This Row],[PUNTAJE PLAZO ENTREGA]],Tabla1[[#This Row],[PUNTAJE GARANTÍA]])</f>
        <v>94.063379537929336</v>
      </c>
    </row>
    <row r="11" spans="1:15" x14ac:dyDescent="0.45">
      <c r="A11" s="10">
        <v>4</v>
      </c>
      <c r="B11" s="10" t="s">
        <v>14</v>
      </c>
      <c r="C11" s="10" t="s">
        <v>15</v>
      </c>
      <c r="D11" s="14" t="s">
        <v>32</v>
      </c>
      <c r="E11" s="10" t="s">
        <v>8</v>
      </c>
      <c r="F11" s="11">
        <v>6348896</v>
      </c>
      <c r="G11" s="11">
        <v>4302827</v>
      </c>
      <c r="H11" s="6">
        <f>((Tabla1[[#This Row],[MENOR VALOR]]/Tabla1[[#This Row],[MONTO OFERTADO]])*100)*50%</f>
        <v>33.886418993160383</v>
      </c>
      <c r="I11" s="10">
        <v>10</v>
      </c>
      <c r="J11" s="4">
        <v>40</v>
      </c>
      <c r="K11" s="10">
        <v>24</v>
      </c>
      <c r="L11" s="6">
        <v>10</v>
      </c>
      <c r="M11" s="8">
        <f>SUM(Tabla1[[#This Row],[PUNTAJE OFERTA]],Tabla1[[#This Row],[PUNTAJE PLAZO ENTREGA]],Tabla1[[#This Row],[PUNTAJE GARANTÍA]])</f>
        <v>83.88641899316039</v>
      </c>
    </row>
    <row r="12" spans="1:15" x14ac:dyDescent="0.45">
      <c r="A12" s="10">
        <v>5</v>
      </c>
      <c r="B12" s="10" t="s">
        <v>16</v>
      </c>
      <c r="C12" s="10" t="s">
        <v>17</v>
      </c>
      <c r="D12" s="14" t="s">
        <v>32</v>
      </c>
      <c r="E12" s="10" t="s">
        <v>6</v>
      </c>
      <c r="F12" s="11">
        <v>14026530</v>
      </c>
      <c r="G12" s="11">
        <v>10124478</v>
      </c>
      <c r="H12" s="6">
        <f>((Tabla1[[#This Row],[MENOR VALOR]]/Tabla1[[#This Row],[MONTO OFERTADO]])*100)*50%</f>
        <v>36.090458580989029</v>
      </c>
      <c r="I12" s="10">
        <v>10</v>
      </c>
      <c r="J12" s="4">
        <v>40</v>
      </c>
      <c r="K12" s="10">
        <v>24</v>
      </c>
      <c r="L12" s="6">
        <v>10</v>
      </c>
      <c r="M12" s="8">
        <f>SUM(Tabla1[[#This Row],[PUNTAJE OFERTA]],Tabla1[[#This Row],[PUNTAJE PLAZO ENTREGA]],Tabla1[[#This Row],[PUNTAJE GARANTÍA]])</f>
        <v>86.090458580989036</v>
      </c>
    </row>
    <row r="13" spans="1:15" x14ac:dyDescent="0.45">
      <c r="A13" s="10">
        <v>5</v>
      </c>
      <c r="B13" s="10" t="s">
        <v>16</v>
      </c>
      <c r="C13" s="10" t="s">
        <v>17</v>
      </c>
      <c r="D13" s="14" t="s">
        <v>32</v>
      </c>
      <c r="E13" s="10" t="s">
        <v>7</v>
      </c>
      <c r="F13" s="11">
        <v>1523200</v>
      </c>
      <c r="G13" s="11">
        <v>1426863</v>
      </c>
      <c r="H13" s="6">
        <f>((Tabla1[[#This Row],[MENOR VALOR]]/Tabla1[[#This Row],[MONTO OFERTADO]])*100)*50%</f>
        <v>46.83767725840336</v>
      </c>
      <c r="I13" s="10">
        <v>10</v>
      </c>
      <c r="J13" s="4">
        <v>40</v>
      </c>
      <c r="K13" s="10">
        <v>24</v>
      </c>
      <c r="L13" s="6">
        <v>10</v>
      </c>
      <c r="M13" s="8">
        <f>SUM(Tabla1[[#This Row],[PUNTAJE OFERTA]],Tabla1[[#This Row],[PUNTAJE PLAZO ENTREGA]],Tabla1[[#This Row],[PUNTAJE GARANTÍA]])</f>
        <v>96.83767725840336</v>
      </c>
    </row>
    <row r="14" spans="1:15" x14ac:dyDescent="0.45">
      <c r="A14" s="10">
        <v>5</v>
      </c>
      <c r="B14" s="10" t="s">
        <v>16</v>
      </c>
      <c r="C14" s="10" t="s">
        <v>17</v>
      </c>
      <c r="D14" s="14" t="s">
        <v>32</v>
      </c>
      <c r="E14" s="10" t="s">
        <v>8</v>
      </c>
      <c r="F14" s="11">
        <v>6235600</v>
      </c>
      <c r="G14" s="11">
        <v>4302827</v>
      </c>
      <c r="H14" s="6">
        <f>((Tabla1[[#This Row],[MENOR VALOR]]/Tabla1[[#This Row],[MONTO OFERTADO]])*100)*50%</f>
        <v>34.502108858810701</v>
      </c>
      <c r="I14" s="10">
        <v>10</v>
      </c>
      <c r="J14" s="4">
        <v>40</v>
      </c>
      <c r="K14" s="10">
        <v>24</v>
      </c>
      <c r="L14" s="6">
        <v>10</v>
      </c>
      <c r="M14" s="8">
        <f>SUM(Tabla1[[#This Row],[PUNTAJE OFERTA]],Tabla1[[#This Row],[PUNTAJE PLAZO ENTREGA]],Tabla1[[#This Row],[PUNTAJE GARANTÍA]])</f>
        <v>84.502108858810701</v>
      </c>
    </row>
    <row r="15" spans="1:15" x14ac:dyDescent="0.45">
      <c r="A15" s="10">
        <v>6</v>
      </c>
      <c r="B15" s="10" t="s">
        <v>18</v>
      </c>
      <c r="C15" s="10" t="s">
        <v>19</v>
      </c>
      <c r="D15" s="14" t="s">
        <v>32</v>
      </c>
      <c r="E15" s="10" t="s">
        <v>6</v>
      </c>
      <c r="F15" s="11">
        <v>12191928</v>
      </c>
      <c r="G15" s="11">
        <v>10124478</v>
      </c>
      <c r="H15" s="6">
        <f>((Tabla1[[#This Row],[MENOR VALOR]]/Tabla1[[#This Row],[MONTO OFERTADO]])*100)*50%</f>
        <v>41.521234377368373</v>
      </c>
      <c r="I15" s="10">
        <v>5</v>
      </c>
      <c r="J15" s="4">
        <v>40</v>
      </c>
      <c r="K15" s="10">
        <v>36</v>
      </c>
      <c r="L15" s="6">
        <v>10</v>
      </c>
      <c r="M15" s="9">
        <f>SUM(Tabla1[[#This Row],[PUNTAJE OFERTA]],Tabla1[[#This Row],[PUNTAJE PLAZO ENTREGA]],Tabla1[[#This Row],[PUNTAJE GARANTÍA]])</f>
        <v>91.521234377368373</v>
      </c>
      <c r="N15" s="1"/>
      <c r="O15" s="1"/>
    </row>
    <row r="16" spans="1:15" x14ac:dyDescent="0.45">
      <c r="A16" s="10">
        <v>6</v>
      </c>
      <c r="B16" s="10" t="s">
        <v>18</v>
      </c>
      <c r="C16" s="10" t="s">
        <v>19</v>
      </c>
      <c r="D16" s="14" t="s">
        <v>32</v>
      </c>
      <c r="E16" s="10" t="s">
        <v>7</v>
      </c>
      <c r="F16" s="11">
        <v>1426863</v>
      </c>
      <c r="G16" s="11">
        <v>1426863</v>
      </c>
      <c r="H16" s="6">
        <f>((Tabla1[[#This Row],[MENOR VALOR]]/Tabla1[[#This Row],[MONTO OFERTADO]])*100)*50%</f>
        <v>50</v>
      </c>
      <c r="I16" s="10">
        <v>5</v>
      </c>
      <c r="J16" s="4">
        <v>40</v>
      </c>
      <c r="K16" s="10">
        <v>36</v>
      </c>
      <c r="L16" s="6">
        <v>10</v>
      </c>
      <c r="M16" s="13">
        <f>SUM(Tabla1[[#This Row],[PUNTAJE OFERTA]],Tabla1[[#This Row],[PUNTAJE PLAZO ENTREGA]],Tabla1[[#This Row],[PUNTAJE GARANTÍA]])</f>
        <v>100</v>
      </c>
      <c r="N16" s="1"/>
      <c r="O16" s="1"/>
    </row>
    <row r="17" spans="1:15" x14ac:dyDescent="0.45">
      <c r="A17" s="10">
        <v>6</v>
      </c>
      <c r="B17" s="10" t="s">
        <v>18</v>
      </c>
      <c r="C17" s="10" t="s">
        <v>19</v>
      </c>
      <c r="D17" s="14" t="s">
        <v>32</v>
      </c>
      <c r="E17" s="10" t="s">
        <v>8</v>
      </c>
      <c r="F17" s="11">
        <v>6739948</v>
      </c>
      <c r="G17" s="11">
        <v>4302827</v>
      </c>
      <c r="H17" s="6">
        <f>((Tabla1[[#This Row],[MENOR VALOR]]/Tabla1[[#This Row],[MONTO OFERTADO]])*100)*50%</f>
        <v>31.920327871965775</v>
      </c>
      <c r="I17" s="10">
        <v>5</v>
      </c>
      <c r="J17" s="4">
        <v>40</v>
      </c>
      <c r="K17" s="10">
        <v>36</v>
      </c>
      <c r="L17" s="6">
        <v>10</v>
      </c>
      <c r="M17" s="9">
        <f>SUM(Tabla1[[#This Row],[PUNTAJE OFERTA]],Tabla1[[#This Row],[PUNTAJE PLAZO ENTREGA]],Tabla1[[#This Row],[PUNTAJE GARANTÍA]])</f>
        <v>81.920327871965782</v>
      </c>
      <c r="N17" s="1"/>
      <c r="O17" s="1"/>
    </row>
    <row r="18" spans="1:15" x14ac:dyDescent="0.45">
      <c r="A18" s="10">
        <v>7</v>
      </c>
      <c r="B18" s="10" t="s">
        <v>20</v>
      </c>
      <c r="C18" s="10" t="s">
        <v>21</v>
      </c>
      <c r="D18" s="10"/>
      <c r="E18" s="10" t="s">
        <v>6</v>
      </c>
      <c r="F18" s="11">
        <v>12422529</v>
      </c>
      <c r="G18" s="11">
        <v>10124478</v>
      </c>
      <c r="H18" s="6">
        <f>((Tabla1[[#This Row],[MENOR VALOR]]/Tabla1[[#This Row],[MONTO OFERTADO]])*100)*50%</f>
        <v>40.750470375235189</v>
      </c>
      <c r="I18" s="10">
        <v>10</v>
      </c>
      <c r="J18" s="4">
        <v>40</v>
      </c>
      <c r="K18" s="10">
        <v>12</v>
      </c>
      <c r="L18" s="6">
        <v>10</v>
      </c>
      <c r="M18" s="8">
        <f>SUM(Tabla1[[#This Row],[PUNTAJE OFERTA]],Tabla1[[#This Row],[PUNTAJE PLAZO ENTREGA]],Tabla1[[#This Row],[PUNTAJE GARANTÍA]])</f>
        <v>90.750470375235182</v>
      </c>
      <c r="N18" s="1"/>
    </row>
    <row r="19" spans="1:15" x14ac:dyDescent="0.45">
      <c r="A19" s="10">
        <v>7</v>
      </c>
      <c r="B19" s="10" t="s">
        <v>20</v>
      </c>
      <c r="C19" s="10" t="s">
        <v>21</v>
      </c>
      <c r="D19" s="10"/>
      <c r="E19" s="10" t="s">
        <v>7</v>
      </c>
      <c r="F19" s="11">
        <v>1555504</v>
      </c>
      <c r="G19" s="11">
        <v>1426863</v>
      </c>
      <c r="H19" s="6">
        <f>((Tabla1[[#This Row],[MENOR VALOR]]/Tabla1[[#This Row],[MONTO OFERTADO]])*100)*50%</f>
        <v>45.864973667698699</v>
      </c>
      <c r="I19" s="10">
        <v>10</v>
      </c>
      <c r="J19" s="4">
        <v>40</v>
      </c>
      <c r="K19" s="10">
        <v>12</v>
      </c>
      <c r="L19" s="6">
        <v>10</v>
      </c>
      <c r="M19" s="12">
        <f>SUM(Tabla1[[#This Row],[PUNTAJE OFERTA]],Tabla1[[#This Row],[PUNTAJE PLAZO ENTREGA]],Tabla1[[#This Row],[PUNTAJE GARANTÍA]])</f>
        <v>95.864973667698706</v>
      </c>
      <c r="N19" s="1"/>
    </row>
    <row r="20" spans="1:15" x14ac:dyDescent="0.45">
      <c r="A20">
        <v>7</v>
      </c>
      <c r="B20" t="s">
        <v>20</v>
      </c>
      <c r="C20" t="s">
        <v>21</v>
      </c>
      <c r="E20" t="s">
        <v>8</v>
      </c>
      <c r="F20" s="1">
        <v>4936070</v>
      </c>
      <c r="G20" s="1">
        <v>4302827</v>
      </c>
      <c r="H20" s="6">
        <f>((Tabla1[[#This Row],[MENOR VALOR]]/Tabla1[[#This Row],[MONTO OFERTADO]])*100)*50%</f>
        <v>43.585554905015528</v>
      </c>
      <c r="I20" s="10">
        <v>10</v>
      </c>
      <c r="J20" s="4">
        <v>40</v>
      </c>
      <c r="K20" s="10">
        <v>12</v>
      </c>
      <c r="L20" s="6">
        <v>10</v>
      </c>
      <c r="M20" s="8">
        <f>SUM(Tabla1[[#This Row],[PUNTAJE OFERTA]],Tabla1[[#This Row],[PUNTAJE PLAZO ENTREGA]],Tabla1[[#This Row],[PUNTAJE GARANTÍA]])</f>
        <v>93.585554905015528</v>
      </c>
    </row>
    <row r="21" spans="1:15" x14ac:dyDescent="0.45">
      <c r="A21">
        <v>8</v>
      </c>
      <c r="B21" t="s">
        <v>23</v>
      </c>
      <c r="C21" t="s">
        <v>24</v>
      </c>
      <c r="D21" s="14" t="s">
        <v>32</v>
      </c>
      <c r="E21" t="s">
        <v>6</v>
      </c>
      <c r="F21" s="1">
        <v>11909249</v>
      </c>
      <c r="G21" s="1">
        <v>10124478</v>
      </c>
      <c r="H21" s="6">
        <f>((Tabla1[[#This Row],[MENOR VALOR]]/Tabla1[[#This Row],[MONTO OFERTADO]])*100)*50%</f>
        <v>42.506786112205731</v>
      </c>
      <c r="I21" s="10">
        <v>10</v>
      </c>
      <c r="J21" s="4">
        <v>40</v>
      </c>
      <c r="K21">
        <v>12</v>
      </c>
      <c r="L21" s="6">
        <v>10</v>
      </c>
      <c r="M21" s="8">
        <f>SUM(Tabla1[[#This Row],[PUNTAJE OFERTA]],Tabla1[[#This Row],[PUNTAJE PLAZO ENTREGA]],Tabla1[[#This Row],[PUNTAJE GARANTÍA]])</f>
        <v>92.506786112205731</v>
      </c>
    </row>
    <row r="22" spans="1:15" x14ac:dyDescent="0.45">
      <c r="A22">
        <v>8</v>
      </c>
      <c r="B22" t="s">
        <v>23</v>
      </c>
      <c r="C22" t="s">
        <v>24</v>
      </c>
      <c r="D22" s="14" t="s">
        <v>32</v>
      </c>
      <c r="E22" t="s">
        <v>7</v>
      </c>
      <c r="F22" s="1">
        <v>1592550</v>
      </c>
      <c r="G22" s="1">
        <v>1426863</v>
      </c>
      <c r="H22" s="6">
        <f>((Tabla1[[#This Row],[MENOR VALOR]]/Tabla1[[#This Row],[MONTO OFERTADO]])*100)*50%</f>
        <v>44.798059715550529</v>
      </c>
      <c r="I22">
        <v>10</v>
      </c>
      <c r="J22" s="4">
        <v>40</v>
      </c>
      <c r="K22">
        <v>12</v>
      </c>
      <c r="L22" s="6">
        <v>10</v>
      </c>
      <c r="M22" s="8">
        <f>SUM(Tabla1[[#This Row],[PUNTAJE OFERTA]],Tabla1[[#This Row],[PUNTAJE PLAZO ENTREGA]],Tabla1[[#This Row],[PUNTAJE GARANTÍA]])</f>
        <v>94.798059715550522</v>
      </c>
    </row>
    <row r="23" spans="1:15" x14ac:dyDescent="0.45">
      <c r="A23">
        <v>8</v>
      </c>
      <c r="B23" t="s">
        <v>23</v>
      </c>
      <c r="C23" t="s">
        <v>24</v>
      </c>
      <c r="D23" s="14" t="s">
        <v>32</v>
      </c>
      <c r="E23" t="s">
        <v>8</v>
      </c>
      <c r="F23" s="1">
        <v>6821223</v>
      </c>
      <c r="G23" s="1">
        <v>4302827</v>
      </c>
      <c r="H23" s="6">
        <f>((Tabla1[[#This Row],[MENOR VALOR]]/Tabla1[[#This Row],[MONTO OFERTADO]])*100)*50%</f>
        <v>31.539996566598099</v>
      </c>
      <c r="I23">
        <v>10</v>
      </c>
      <c r="J23" s="4">
        <v>40</v>
      </c>
      <c r="K23">
        <v>12</v>
      </c>
      <c r="L23" s="6">
        <v>10</v>
      </c>
      <c r="M23" s="8">
        <f>SUM(Tabla1[[#This Row],[PUNTAJE OFERTA]],Tabla1[[#This Row],[PUNTAJE PLAZO ENTREGA]],Tabla1[[#This Row],[PUNTAJE GARANTÍA]])</f>
        <v>81.539996566598091</v>
      </c>
    </row>
    <row r="31" spans="1:15" x14ac:dyDescent="0.45">
      <c r="F31" s="1"/>
      <c r="G31" s="1"/>
    </row>
    <row r="32" spans="1:15" x14ac:dyDescent="0.45">
      <c r="F32" s="1"/>
      <c r="G32" s="1"/>
    </row>
    <row r="33" spans="6:7" x14ac:dyDescent="0.45">
      <c r="F33" s="1"/>
      <c r="G33" s="1"/>
    </row>
    <row r="34" spans="6:7" x14ac:dyDescent="0.45">
      <c r="F34" s="1"/>
      <c r="G34" s="1"/>
    </row>
    <row r="35" spans="6:7" x14ac:dyDescent="0.45">
      <c r="F35" s="1"/>
      <c r="G35" s="1"/>
    </row>
    <row r="36" spans="6:7" x14ac:dyDescent="0.45">
      <c r="F36" s="1"/>
      <c r="G36" s="1"/>
    </row>
    <row r="37" spans="6:7" x14ac:dyDescent="0.45">
      <c r="F37" s="1"/>
      <c r="G37" s="1"/>
    </row>
    <row r="38" spans="6:7" x14ac:dyDescent="0.45">
      <c r="F38" s="1"/>
      <c r="G38" s="1"/>
    </row>
    <row r="42" spans="6:7" x14ac:dyDescent="0.45">
      <c r="F42" s="1"/>
      <c r="G42" s="1"/>
    </row>
    <row r="43" spans="6:7" x14ac:dyDescent="0.45">
      <c r="F43" s="1"/>
    </row>
    <row r="44" spans="6:7" x14ac:dyDescent="0.45">
      <c r="F44" s="1"/>
    </row>
    <row r="45" spans="6:7" x14ac:dyDescent="0.45">
      <c r="F45" s="1"/>
    </row>
    <row r="46" spans="6:7" x14ac:dyDescent="0.45">
      <c r="F46" s="1"/>
    </row>
    <row r="47" spans="6:7" x14ac:dyDescent="0.45">
      <c r="F47" s="1"/>
    </row>
    <row r="48" spans="6:7" x14ac:dyDescent="0.45">
      <c r="F48" s="1"/>
    </row>
    <row r="51" spans="6:7" x14ac:dyDescent="0.45">
      <c r="F51" s="1"/>
      <c r="G51" s="2"/>
    </row>
    <row r="52" spans="6:7" x14ac:dyDescent="0.45">
      <c r="F52" s="1"/>
    </row>
    <row r="53" spans="6:7" x14ac:dyDescent="0.45">
      <c r="F53" s="1"/>
    </row>
    <row r="54" spans="6:7" x14ac:dyDescent="0.45">
      <c r="F54" s="1"/>
    </row>
    <row r="55" spans="6:7" x14ac:dyDescent="0.45">
      <c r="F55" s="1"/>
    </row>
    <row r="56" spans="6:7" x14ac:dyDescent="0.45">
      <c r="F56" s="1"/>
    </row>
    <row r="57" spans="6:7" x14ac:dyDescent="0.45">
      <c r="F57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EVALUACIÓN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Barriga</dc:creator>
  <cp:lastModifiedBy>Jorge Barriga</cp:lastModifiedBy>
  <dcterms:created xsi:type="dcterms:W3CDTF">2026-02-23T13:31:32Z</dcterms:created>
  <dcterms:modified xsi:type="dcterms:W3CDTF">2026-02-26T12:31:57Z</dcterms:modified>
</cp:coreProperties>
</file>