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an.rodriguez.go\Desktop\DSI\VM20\Habilitacion\CONVENIO MARCO\MOBILIARIO SALA DE ESTUDIO FAGOB\MOBILIARIO PARA SALA DE ESTUDIO FAGOB DE EDIFICIO VM20\"/>
    </mc:Choice>
  </mc:AlternateContent>
  <xr:revisionPtr revIDLastSave="0" documentId="13_ncr:1_{CAE297EF-0722-4F56-A0F0-CE5445B6A829}" xr6:coauthVersionLast="47" xr6:coauthVersionMax="47" xr10:uidLastSave="{00000000-0000-0000-0000-000000000000}"/>
  <bookViews>
    <workbookView xWindow="-120" yWindow="-120" windowWidth="29040" windowHeight="15720" xr2:uid="{00000000-000D-0000-FFFF-FFFF00000000}"/>
  </bookViews>
  <sheets>
    <sheet name="RESUMEN" sheetId="1" r:id="rId1"/>
    <sheet name="GACITUA" sheetId="14" r:id="rId2"/>
    <sheet name="EASTON" sheetId="15" r:id="rId3"/>
    <sheet name="OFISILLAS" sheetId="1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 i="1" l="1"/>
  <c r="R5" i="1"/>
  <c r="O4" i="1"/>
  <c r="O3" i="1"/>
  <c r="O5" i="1"/>
  <c r="L4" i="1"/>
  <c r="L5" i="1"/>
  <c r="I4" i="1"/>
  <c r="I5" i="1"/>
  <c r="I3" i="1"/>
  <c r="D5" i="1"/>
  <c r="E5" i="1" s="1"/>
  <c r="S5" i="1" s="1"/>
  <c r="D4" i="1"/>
  <c r="E4" i="1" s="1"/>
  <c r="S4" i="1" s="1"/>
  <c r="D3" i="1"/>
  <c r="E3" i="1" s="1"/>
  <c r="L3" i="1"/>
  <c r="R3" i="1"/>
  <c r="S3" i="1" l="1"/>
</calcChain>
</file>

<file path=xl/sharedStrings.xml><?xml version="1.0" encoding="utf-8"?>
<sst xmlns="http://schemas.openxmlformats.org/spreadsheetml/2006/main" count="123" uniqueCount="69">
  <si>
    <t xml:space="preserve">Proveedor </t>
  </si>
  <si>
    <t>Plazo de entrega (10%)</t>
  </si>
  <si>
    <t>Cumplimiento de requisitos formales (5%)</t>
  </si>
  <si>
    <t>PROVEEDOR</t>
  </si>
  <si>
    <t>SOLICITADO</t>
  </si>
  <si>
    <t>Propuesta económica (40%) IVA Incluido</t>
  </si>
  <si>
    <t>%</t>
  </si>
  <si>
    <t xml:space="preserve">PRESUPUESTO ESTIMADO TOTAL </t>
  </si>
  <si>
    <t>Puntaje</t>
  </si>
  <si>
    <t>PUNTAJE TOTAL</t>
  </si>
  <si>
    <t>Comentarios CUMPLE/NO CUMPLE</t>
  </si>
  <si>
    <t>Detalle en cuadro de hojas excel adjuntas.</t>
  </si>
  <si>
    <t>Especificaciones técnicas (EETT) (30%)</t>
  </si>
  <si>
    <t>Garantía (15%)</t>
  </si>
  <si>
    <t>PRODUCTO</t>
  </si>
  <si>
    <t>MESA 200 x 120 CM CON ELECTRIFICACION</t>
  </si>
  <si>
    <t>MESA 200 x 120 CM CON PANTALLA DIVISORIA Y ELECTRIFICACION</t>
  </si>
  <si>
    <t>Mesa de 200 x 120 x 75cm.
Cubierta en laminado de 25 mm, canto PVC 2mm, trascara balance, color Dawn Wuda Elm.
Bases metálicas electro pintadas línea Link perfil 60 x 40 mm recto, con patines regulables en altura, color gris.
Considera electrificación compuesta por 1 caja doble- triple y 1 canal doble.</t>
  </si>
  <si>
    <t>Mesa de 200 x 120 x 75cm.
Cubierta dividida en 2 cubiertas de 200 x 60 cm.
Cubierta en laminado de 25 mm, canto PVC 2mm,
trascara balance, color Dawn Wuda Elm.                                                           Bases metálicas electro pintadas línea Link perfil 60 x 40 recto, con patines regulables en altura, color gris.
Considera electrificación compuesta por 2 tapas
pasacables triples, 2 chasis triple y 1 canal doble.
Considera 1 pantalla divisoria acústica Pet de 180 x 48 cm de espesor 9mm, instalada entre cubiertas.</t>
  </si>
  <si>
    <t>MESA 200 x 120 CM CON PANTALLA DIVISORIA</t>
  </si>
  <si>
    <t>Mesa de 200 x 120 x 75 cm
Cubierta dividida en 2 cubiertas de 200 x 60 cm.
Cubierta en laminado de 25 mm, canto PVC 2mm, trascara balance, color Dawn Wuda Elm.
Bases metálicas electro pintadas línea Link perfil 60 x 40 mm recto, con patines regulables en altura, color gris.
Considera 1 pantalla divisoria acústica Pet de 180 x 48 cm de espesor 9 mm, instalada entre cubiertas.</t>
  </si>
  <si>
    <t>MESA 170 X 120 CM</t>
  </si>
  <si>
    <t>Mesa de 170 x 120 x 75 cm.
Cubierta en laminado de 25 mm, canto PVC 2mm, trascara balance, color Dawn Wuda Elm.
Bases metálicas electro pintadas línea Link perfil 60 x 40 mm recto, con patines regulables en altura, color gris.</t>
  </si>
  <si>
    <t>MESA 170 X 120 CM CON ELECTRIFICACION</t>
  </si>
  <si>
    <t>Mesa de 170 x 120 x 75 cm.
Cubierta en laminado de 25 mm, canto PVC 2mm, trascara balance, color Dawn Wuda Elm.
Bases metálicas electro pintadas línea Link perfil 60 x 40 mm recto, con patines regulables en altura, color gris.
Considera electrificación compuesta por 1 caja eléctrica doble-doble y 1 canal doble.</t>
  </si>
  <si>
    <t>TANDEM DE 630 X 70 CM (5 PUESTOS)</t>
  </si>
  <si>
    <t>Tandem de 630 x 70 x 75 cm dividido en 5 puestos de 126 x 70 x75 cm.
Cubierta en laminado de 25 mm, canto PVC 2mm, trascara balance, color Dawn Wuda Elm.
Bases metálicas electro pintadas línea Link perfil 60 x 40 mm recto, con patines regulables en altura, color gris.
Considera electrificación compuesta por 1 tapa pasacables doble, 1 chasis doble y 1 canal simple.
Considera 6 pantallas divisorias acústicas Pet de 70 x 30 cm de espesor 9 mm con soportes, instaladas sobre cubierta.</t>
  </si>
  <si>
    <t>MESA AUXILIAR 40 X 55 CM</t>
  </si>
  <si>
    <t>Mesa auxiliar
Estructura negra.
Cubierta laminado negro matte 18mm, trascara Balance.
Base de metal 40 x 40 cm.
Terminación Pintura electo estática Negra.
Dimensiones: Alto 67 cm. Ancho 40 cm. Profundidad 55 cm</t>
  </si>
  <si>
    <t>POLTRONA 80 X 70</t>
  </si>
  <si>
    <t>Sillon Copacabana de 80 x 70 x 80 cm, color Gris Jaspeado.
Pata redonda madera de 70mm.</t>
  </si>
  <si>
    <t>POUF CIRCULAR DIAMETRO 60 CM</t>
  </si>
  <si>
    <t>Pouf circular diametro 60 cm.
Fabricado en aglomerado de 15mm y flexible de 3 mm madera contrachapada.
La parte superior está recubierta de espuma densidad 48-51kg/m3), laterales de marco están recubiertos de espuma densidad 28-32kg/m3.
Base redonda de melamina negra de 12 mm, 5 deslizadores de plástico. Tapiz Bratto.</t>
  </si>
  <si>
    <t>ARTICULOS DEPORTIVOS GACITUA Y COMPANIA LIMITADA</t>
  </si>
  <si>
    <t>EASTON SPA</t>
  </si>
  <si>
    <t>OFISILLAS CHILE SPA</t>
  </si>
  <si>
    <t>20 días</t>
  </si>
  <si>
    <t>24 meses</t>
  </si>
  <si>
    <t>Mesa de 200x120x75h. Considera cubierta laminado alta presión 25mm, canto PVC 2mm, trascara balance
color Dawn Wuda Elm, bases metálicas electro pintadas línea link perfil 60x40 recto con patines ajustables en altura color gris. Para electrificar considera 1 caja doble-triple y 1 canal doble.</t>
  </si>
  <si>
    <t>Mesa de 200x120x75h. Considera cubierta laminado alta presión 25mm, canto PVC 2mm, trascara balance color Dawn Wuda Elm, bases metálicas electro pintadas línea link perfil 60x40 recto con patines
ajustables en altura color gris. Para electrificar considera 2 tapas-chasis triple y 1 canal doble.
Pantalla divisoria acústica PET de 180x48x0,9cm.</t>
  </si>
  <si>
    <t>Mesa de 200x120x75h. Considera cubierta laminado alta presión 25mm, canto PVC 2mm, trascara balance color Dawn Wuda Elm, bases metálicas electro pintadas línea link perfil 60x40 recto con patines
ajustables en altura color gris. Pantalla divisoria acústica PET de 180x48x0,9cm.</t>
  </si>
  <si>
    <t>Mesa de 170x120x75h. Considera cubierta laminado alta presión 25mm, canto PVC 2mm, trascara balance color Dawn Wuda Elm, bases metálicas electro pintadas línea link perfil 60x40 recto con patines
ajustables en altura color gris.</t>
  </si>
  <si>
    <t>Mesa de 170x120x75h. Considera cubierta laminado alta presión 25mm, canto PVC 2mm, trascara balance color Dawn Wuda Elm, bases metálicas electro pintadas línea link perfil 60x40 recto con patines
ajustables en altura color gris. Para electrificar considera 1 caja doble-doble y 1 canal doble.</t>
  </si>
  <si>
    <t>Tandem de 630x70x75h dividido en 5 puestos de 126x70x75h. Considera cubierta laminado alta presión 25mm, canto PVC 2mm, trascara balance color Dawn Wuda Elm, bases metálicas electro pintadas línea link perfil 60x40 recto con patines ajustables en altura color gris. Para electrificar considera 1 tapa-chasis doble y 1 canal doble. Pantalla divisoria acústica PET (6 unid) de 70x30x0,9cm con soportes, instaladas sobre cubierta.</t>
  </si>
  <si>
    <t>Mesa auxiliar de estructura metálica negro electro pintado de 40x40cm. Cubierta laminado negro matte 18mm trascara balance. Medidas: 40x55x67h</t>
  </si>
  <si>
    <t>Poltrona de estructura metálica negra y marco contraenchapado, tapizado en tela gris claro y gris oscuro con espuma de alta densidad. Medidas: 75x75x71h. (altura asiento 45cm).</t>
  </si>
  <si>
    <t>Poltrona redonda de diámetro 60x45h. Fabricado en aglomerado de 15mm y flexible de 3mm madera contrachapada. La parte superior está recubierta de espuma densidad 48-51kg/m3), laterales de marco
están recubiertos de espuma densidad 28-32kg/m3.
Base redonda de melamina negra de 12mm, 5 deslizadores de plástico.</t>
  </si>
  <si>
    <r>
      <rPr>
        <b/>
        <sz val="10"/>
        <color rgb="FFFF0000"/>
        <rFont val="Calibri"/>
        <family val="2"/>
        <scheme val="minor"/>
      </rPr>
      <t>NO CUMPLE REQUERIMIENTOS.</t>
    </r>
    <r>
      <rPr>
        <b/>
        <sz val="10"/>
        <rFont val="Calibri"/>
        <family val="2"/>
        <scheme val="minor"/>
      </rPr>
      <t xml:space="preserve">         </t>
    </r>
    <r>
      <rPr>
        <b/>
        <sz val="10"/>
        <color rgb="FFFF0000"/>
        <rFont val="Calibri"/>
        <family val="2"/>
        <scheme val="minor"/>
      </rPr>
      <t>No presenta muestras.</t>
    </r>
    <r>
      <rPr>
        <sz val="10"/>
        <rFont val="Calibri"/>
        <family val="2"/>
        <scheme val="minor"/>
      </rPr>
      <t xml:space="preserve">
</t>
    </r>
  </si>
  <si>
    <t>180 meses</t>
  </si>
  <si>
    <t>Sillón Cosmo
Sillón de un cuerpo de espuma de alta densidad retardante al fuego. Tapizado en tela gris, soporte con marco de madera en respaldo y asiento, base de patas de acero cónico de 2 mm pintado negro.</t>
  </si>
  <si>
    <t>Mesa de reunion 1700x1200x750h
Cubierta en laminando de alta presión 25mm. Cantos rectos en PVC 2mm. Bases metálicas perfil 60x40mm en acero electro pintado. Incluyen patines en PVC para nivelación de altura. Vigas estructurales de perfil 30x20.mm. acero laminado espesor 1,5 mm. Considera tapa pasacables abatible sobre cubierta, metálico con cerdas para el orden y organización de cables.
Bajo cubierta considera bandeja porta chasis para dos módulos.</t>
  </si>
  <si>
    <t>Mesa de reunion 1700x1200x750h
Cubierta en laminando de alta presión 25mm. Cantos rectos en PVC 2mm. Bases metálicas perfil 60x40mm en acero electro pintado. Incluyen patines en PVC para nivelación de altura. Vigas estructurales de perfil 30x20.mm. acero laminado espesor 1,5 mm.</t>
  </si>
  <si>
    <t>Mesa de reunion 2000x1200x750h
Cubierta en laminando de alta presión 25mm. Cantos rectos en PVC 2mm. Bases metálicas perfil 60x40mm en acero electro pintado. Incluyen patines en PVC para nivelación de altura. Vigas estructurales de perfil 30x20.mm. acero laminado espesor 1,5 mm. Separador PET fieltro 9 mm, incluye soportes.</t>
  </si>
  <si>
    <t>Mesa de reunion 2000x1200x750h
Cubierta en laminando de alta presión 25mm. Cantos rectos en PVC 2mm. Bases metálicas perfil 60x40mm en acero electro pintado. Incluyen patines en PVC para nivelación de altura. Vigas estructurales de perfil 30x20.mm. acero laminado espesor 1,5 mm. Considera tapa pasacables abatible sobre cubierta, metálico con cerdas para el orden y organización de cables.
Bajo cubierta considera bandeja porta chasis para tres módulos. Separador PET fieltro 9 mm, incluye soportes.</t>
  </si>
  <si>
    <t>Mesa de reunion 2000x1200x750h
Cubierta en laminando de alta presión 25mm. Cantos rectos en PVC 2mm. Bases metálicas perfil 60x40mm en acero electro pintado. Incluyen patines en PVC para nivelación de altura. Vigas estructurales de perfil 30x20.mm. acero laminado espesor 1,5 mm. Considera tapa pasacables abatible sobre cubierta, metálico con cerdas para el orden y organización de cables.
Bajo cubierta considera bandeja porta chasis para tres módulos.</t>
  </si>
  <si>
    <t>Bench Simple 5U 6300x700x750h
Cubierta en laminando de alta presión 25mm. Cantos rectos en PVC 2mm. Bases metálicas perfil 60x40mm en acero electro pintado. Incluyen patines en PVC para nivelación de altura. Vigas estructurales de perfil 30x20.mm. acero laminado espesor 1,5 mm. Considera tapa pasacables abatible sobre cubierta, metálico con cerdas para el orden y organización de cables.
Bajo cubierta considera bandeja porta chasis para dos módulos. Separador PET fieltro 18 mm, incluye soportes.</t>
  </si>
  <si>
    <t>Mesa de Apoyo Flux
Mesa de apoyo, Cubierta en laminando de alta presión 18 mm Cantos rectos en PVC 2 mm Estructura de acero perfil tubular y base metálica electro pintado color negro</t>
  </si>
  <si>
    <t>Ottoman
Ottoman ø 60 mm Estructura interna de madera de piso maciza, espuma inyectada de alta densidad, tapizado en tela Bratto.</t>
  </si>
  <si>
    <t>Mesa de 200 x 120 x 75cm.
Cubierta dividida en 2 cubiertas de 200 x 60 cm.
Cubierta en laminado de 25 mm, canto PVC 2mm, trascara balance, color Dawn Wuda Elm. Bases metálicas electro pintadas línea Link perfil 60 x 40 recto, con patines regulables en altura, color gris.
Considera electrificación compuesta por 2 tapas pasacables triples, 2 chasis triple y 1 canal doble.
Considera 1 pantalla divisoria acústica Pet de 180 x 48 cm de espesor 9mm, instalada entre cubiertas.</t>
  </si>
  <si>
    <r>
      <rPr>
        <b/>
        <sz val="10"/>
        <rFont val="Calibri"/>
        <family val="2"/>
        <scheme val="minor"/>
      </rPr>
      <t xml:space="preserve">CUMPLE REQUERIMIENTOS.  </t>
    </r>
    <r>
      <rPr>
        <sz val="10"/>
        <rFont val="Calibri"/>
        <family val="2"/>
        <scheme val="minor"/>
      </rPr>
      <t xml:space="preserve">        Sí presenta muestras.</t>
    </r>
  </si>
  <si>
    <t>35 días</t>
  </si>
  <si>
    <t>12 meses</t>
  </si>
  <si>
    <t>Mesa de 200 x 120 x 75cm. Cubierta en laminado de 25mm, canto PVC 2mm, trascara balance, color DawnWuda Elm. Bases metálicas electropintadas línea Link perfil 60 x40 mm recto, con patinesregulables en altura, colorgris. Considera electrificacióncompuesta por 1 caja dobletriple y 1 canal doble.</t>
  </si>
  <si>
    <t>Mesa de 200 x 120 x 75cm. Cubierta dividida en 2 cubiertas de 200 x 60 cm. Cubierta en laminado de 25mm, canto PVC 2mm, trascara balance, color DawnWuda Elm. Bases metálicas electropintadas línea Link perfil 60 x 40 recto, con patines regulables en altura, colorgris. Considera electrificacióncompuesta por 2 tapas pasacables triples, 2 chasis triple y 1 canal doble.Considera 1 pantalla divisoria acústica Pet de 180 x 48 cm de espesor 9mm,instalada entre cubiertas.</t>
  </si>
  <si>
    <t>Mesa de 200 x 120 x 75 cm Cubierta dividida en 2 cubiertas de 200 x 60 cm. Cubierta en laminado de 25mm, canto PVC 2mm, trascara balance, color DawnWuda Elm. Bases metálicas electropintadas línea Link perfil 60 x 40 mm recto, con patines regulables en altura, colorgris. Considera 1 pantalladivisoria acústica Pet de 180x 48 cm de espesor 9 mm,instalada entre cubiertas.</t>
  </si>
  <si>
    <t>Mesa de 170 x 120 x 75 cm.Cubierta en laminado de 25mm, canto PVC 2mm,trascara balance, color DawnWuda Elm.Bases metálicas electropintadas línea Link perfil 60 x40 mm recto, con patines regulables en altura, color gris.</t>
  </si>
  <si>
    <t>Mesa de 170 x 120 x 75 cm.Cubierta en laminado de 25 mm, canto PVC 2mm, trascara balance, color DawnWuda Elm. Bases metálicas electropintadas línea Link perfil 60 x40 mm recto, con patinesregulables en altura, colorgris. Considera electrificacióncompuesta por 1 cajaeléctrica doble-doble y 1canal doble.</t>
  </si>
  <si>
    <t>SÍ</t>
  </si>
  <si>
    <t>Mesa de 200 x 120 x 75cm.
Cubierta dividida en 2 cubiertas de 200 x 60 cm.
Cubierta en laminado de 25 mm, canto PVC 2mm,
trascara balance, color Dawn Wuda Elm.                                                                         Bases metálicas electro pintadas línea Link perfil 60 x 40 recto, con patines regulables en altura, color gris.
Considera electrificación compuesta por 2 tapas
pasacables triples, 2 chasis triple y 1 canal doble.
Considera 1 pantalla divisoria acústica Pet de 180 x 48 cm de espesor 9mm, instalada entre cubiertas.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</si>
</sst>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41" formatCode="_ * #,##0_ ;_ * \-#,##0_ ;_ * &quot;-&quot;_ ;_ @_ "/>
    <numFmt numFmtId="164" formatCode="_ [$$-340A]* #,##0_ ;_ [$$-340A]* \-#,##0_ ;_ [$$-340A]* &quot;-&quot;??_ ;_ @_ "/>
  </numFmts>
  <fonts count="13"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1"/>
      <color rgb="FF006100"/>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000000"/>
      <name val="Calibri"/>
      <family val="2"/>
      <scheme val="minor"/>
    </font>
    <font>
      <b/>
      <sz val="10"/>
      <color theme="0"/>
      <name val="Calibri"/>
      <family val="2"/>
      <scheme val="minor"/>
    </font>
    <font>
      <b/>
      <sz val="10"/>
      <color rgb="FFFF0000"/>
      <name val="Calibri"/>
      <family val="2"/>
      <scheme val="minor"/>
    </font>
  </fonts>
  <fills count="6">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FF"/>
        <bgColor indexed="64"/>
      </patternFill>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2" fillId="2" borderId="0" applyNumberFormat="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6" fillId="0" borderId="0" xfId="0" applyFont="1" applyAlignment="1">
      <alignment vertical="center" wrapText="1"/>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164" fontId="7" fillId="0" borderId="0" xfId="0" applyNumberFormat="1" applyFont="1" applyFill="1" applyAlignment="1">
      <alignment vertical="center" wrapText="1"/>
    </xf>
    <xf numFmtId="0" fontId="4" fillId="2" borderId="1" xfId="2" applyFont="1" applyBorder="1" applyAlignment="1">
      <alignment horizontal="center" vertical="center" wrapText="1"/>
    </xf>
    <xf numFmtId="42" fontId="6" fillId="0" borderId="0" xfId="0" applyNumberFormat="1" applyFont="1" applyAlignment="1">
      <alignment vertical="center" wrapText="1"/>
    </xf>
    <xf numFmtId="0" fontId="6" fillId="0" borderId="2" xfId="3" applyNumberFormat="1" applyFont="1" applyBorder="1" applyAlignment="1">
      <alignment horizontal="center" vertical="center" wrapText="1"/>
    </xf>
    <xf numFmtId="10" fontId="6" fillId="0" borderId="2" xfId="4" applyNumberFormat="1" applyFont="1" applyBorder="1" applyAlignment="1">
      <alignment horizontal="center" vertical="center" wrapText="1"/>
    </xf>
    <xf numFmtId="0" fontId="8" fillId="0" borderId="2" xfId="0" applyFont="1" applyBorder="1" applyAlignment="1">
      <alignment vertical="center" wrapText="1"/>
    </xf>
    <xf numFmtId="9" fontId="8" fillId="0" borderId="2" xfId="4" applyFont="1" applyBorder="1" applyAlignment="1">
      <alignment vertical="center" wrapText="1"/>
    </xf>
    <xf numFmtId="0" fontId="8" fillId="0" borderId="2" xfId="4" applyNumberFormat="1" applyFont="1" applyBorder="1" applyAlignment="1">
      <alignment horizontal="center" vertical="center" wrapText="1"/>
    </xf>
    <xf numFmtId="9" fontId="6" fillId="0" borderId="2" xfId="4"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9" fontId="6" fillId="0" borderId="2" xfId="4"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10" fontId="7" fillId="0" borderId="3" xfId="0" applyNumberFormat="1" applyFont="1" applyBorder="1" applyAlignment="1">
      <alignment horizontal="center" vertical="center" wrapText="1"/>
    </xf>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wrapText="1"/>
    </xf>
    <xf numFmtId="0" fontId="3" fillId="0" borderId="1" xfId="0" applyFont="1" applyBorder="1" applyAlignment="1">
      <alignment horizontal="center" vertical="center" wrapText="1"/>
    </xf>
    <xf numFmtId="6" fontId="6" fillId="0" borderId="6" xfId="1" applyNumberFormat="1" applyFont="1" applyBorder="1" applyAlignment="1">
      <alignment horizontal="center" vertical="center" wrapText="1"/>
    </xf>
    <xf numFmtId="6" fontId="6" fillId="0" borderId="10" xfId="1" applyNumberFormat="1" applyFont="1" applyBorder="1" applyAlignment="1">
      <alignment horizontal="center" vertical="center" wrapText="1"/>
    </xf>
    <xf numFmtId="42" fontId="7" fillId="3" borderId="9" xfId="1" applyFont="1" applyFill="1" applyBorder="1" applyAlignment="1">
      <alignmen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0" fillId="0" borderId="5" xfId="0" applyFont="1" applyFill="1" applyBorder="1" applyAlignment="1">
      <alignment vertical="center" wrapText="1"/>
    </xf>
    <xf numFmtId="6" fontId="6" fillId="0" borderId="6" xfId="1" applyNumberFormat="1" applyFont="1" applyFill="1" applyBorder="1" applyAlignment="1">
      <alignment horizontal="center" vertical="center" wrapText="1"/>
    </xf>
    <xf numFmtId="0" fontId="6" fillId="0" borderId="2" xfId="3" applyNumberFormat="1" applyFont="1" applyFill="1" applyBorder="1" applyAlignment="1">
      <alignment horizontal="center" vertical="center" wrapText="1"/>
    </xf>
    <xf numFmtId="10" fontId="6" fillId="0" borderId="2" xfId="4" applyNumberFormat="1" applyFont="1" applyFill="1" applyBorder="1" applyAlignment="1">
      <alignment horizontal="center" vertical="center" wrapText="1"/>
    </xf>
    <xf numFmtId="0" fontId="8" fillId="0" borderId="2" xfId="0" applyFont="1" applyFill="1" applyBorder="1" applyAlignment="1">
      <alignment vertical="center" wrapText="1"/>
    </xf>
    <xf numFmtId="9" fontId="8" fillId="0" borderId="2" xfId="4" applyFont="1" applyFill="1" applyBorder="1" applyAlignment="1">
      <alignment vertical="center" wrapText="1"/>
    </xf>
    <xf numFmtId="0" fontId="8" fillId="0" borderId="2" xfId="4" applyNumberFormat="1" applyFont="1" applyFill="1" applyBorder="1" applyAlignment="1">
      <alignment horizontal="center" vertical="center" wrapText="1"/>
    </xf>
    <xf numFmtId="9" fontId="6" fillId="0" borderId="2" xfId="4"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2" xfId="4"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0" fontId="7" fillId="0" borderId="3" xfId="0" applyNumberFormat="1" applyFont="1" applyFill="1" applyBorder="1" applyAlignment="1">
      <alignment horizontal="center" vertical="center" wrapText="1"/>
    </xf>
  </cellXfs>
  <cellStyles count="5">
    <cellStyle name="Bueno" xfId="2" builtinId="26"/>
    <cellStyle name="Millares [0]" xfId="3" builtinId="6"/>
    <cellStyle name="Moneda [0]" xfId="1"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1123950</xdr:colOff>
      <xdr:row>6</xdr:row>
      <xdr:rowOff>38100</xdr:rowOff>
    </xdr:from>
    <xdr:to>
      <xdr:col>2</xdr:col>
      <xdr:colOff>3581743</xdr:colOff>
      <xdr:row>6</xdr:row>
      <xdr:rowOff>2143419</xdr:rowOff>
    </xdr:to>
    <xdr:pic>
      <xdr:nvPicPr>
        <xdr:cNvPr id="2" name="Imagen 1">
          <a:extLst>
            <a:ext uri="{FF2B5EF4-FFF2-40B4-BE49-F238E27FC236}">
              <a16:creationId xmlns:a16="http://schemas.microsoft.com/office/drawing/2014/main" id="{A6BF14B1-58DD-4378-AE79-D09DE571461A}"/>
            </a:ext>
          </a:extLst>
        </xdr:cNvPr>
        <xdr:cNvPicPr>
          <a:picLocks noChangeAspect="1"/>
        </xdr:cNvPicPr>
      </xdr:nvPicPr>
      <xdr:blipFill>
        <a:blip xmlns:r="http://schemas.openxmlformats.org/officeDocument/2006/relationships" r:embed="rId1"/>
        <a:stretch>
          <a:fillRect/>
        </a:stretch>
      </xdr:blipFill>
      <xdr:spPr>
        <a:xfrm>
          <a:off x="8658225" y="6896100"/>
          <a:ext cx="2457793" cy="2105319"/>
        </a:xfrm>
        <a:prstGeom prst="rect">
          <a:avLst/>
        </a:prstGeom>
      </xdr:spPr>
    </xdr:pic>
    <xdr:clientData/>
  </xdr:twoCellAnchor>
  <xdr:twoCellAnchor editAs="oneCell">
    <xdr:from>
      <xdr:col>2</xdr:col>
      <xdr:colOff>1200150</xdr:colOff>
      <xdr:row>7</xdr:row>
      <xdr:rowOff>76199</xdr:rowOff>
    </xdr:from>
    <xdr:to>
      <xdr:col>2</xdr:col>
      <xdr:colOff>3517974</xdr:colOff>
      <xdr:row>7</xdr:row>
      <xdr:rowOff>1714500</xdr:rowOff>
    </xdr:to>
    <xdr:pic>
      <xdr:nvPicPr>
        <xdr:cNvPr id="3" name="Imagen 2">
          <a:extLst>
            <a:ext uri="{FF2B5EF4-FFF2-40B4-BE49-F238E27FC236}">
              <a16:creationId xmlns:a16="http://schemas.microsoft.com/office/drawing/2014/main" id="{E2A1F266-E008-44AB-B3F3-06982D96D5AA}"/>
            </a:ext>
          </a:extLst>
        </xdr:cNvPr>
        <xdr:cNvPicPr>
          <a:picLocks noChangeAspect="1"/>
        </xdr:cNvPicPr>
      </xdr:nvPicPr>
      <xdr:blipFill>
        <a:blip xmlns:r="http://schemas.openxmlformats.org/officeDocument/2006/relationships" r:embed="rId2"/>
        <a:stretch>
          <a:fillRect/>
        </a:stretch>
      </xdr:blipFill>
      <xdr:spPr>
        <a:xfrm>
          <a:off x="8734425" y="9153524"/>
          <a:ext cx="2317824" cy="1638301"/>
        </a:xfrm>
        <a:prstGeom prst="rect">
          <a:avLst/>
        </a:prstGeom>
      </xdr:spPr>
    </xdr:pic>
    <xdr:clientData/>
  </xdr:twoCellAnchor>
  <xdr:twoCellAnchor editAs="oneCell">
    <xdr:from>
      <xdr:col>2</xdr:col>
      <xdr:colOff>1323975</xdr:colOff>
      <xdr:row>8</xdr:row>
      <xdr:rowOff>85725</xdr:rowOff>
    </xdr:from>
    <xdr:to>
      <xdr:col>2</xdr:col>
      <xdr:colOff>3210188</xdr:colOff>
      <xdr:row>8</xdr:row>
      <xdr:rowOff>904989</xdr:rowOff>
    </xdr:to>
    <xdr:pic>
      <xdr:nvPicPr>
        <xdr:cNvPr id="4" name="Imagen 3">
          <a:extLst>
            <a:ext uri="{FF2B5EF4-FFF2-40B4-BE49-F238E27FC236}">
              <a16:creationId xmlns:a16="http://schemas.microsoft.com/office/drawing/2014/main" id="{9459D739-56EF-4AC4-AEDA-B5EF47EF5D64}"/>
            </a:ext>
          </a:extLst>
        </xdr:cNvPr>
        <xdr:cNvPicPr>
          <a:picLocks noChangeAspect="1"/>
        </xdr:cNvPicPr>
      </xdr:nvPicPr>
      <xdr:blipFill>
        <a:blip xmlns:r="http://schemas.openxmlformats.org/officeDocument/2006/relationships" r:embed="rId3"/>
        <a:stretch>
          <a:fillRect/>
        </a:stretch>
      </xdr:blipFill>
      <xdr:spPr>
        <a:xfrm>
          <a:off x="8858250" y="10963275"/>
          <a:ext cx="1886213" cy="819264"/>
        </a:xfrm>
        <a:prstGeom prst="rect">
          <a:avLst/>
        </a:prstGeom>
      </xdr:spPr>
    </xdr:pic>
    <xdr:clientData/>
  </xdr:twoCellAnchor>
  <xdr:twoCellAnchor editAs="oneCell">
    <xdr:from>
      <xdr:col>2</xdr:col>
      <xdr:colOff>1143000</xdr:colOff>
      <xdr:row>9</xdr:row>
      <xdr:rowOff>57150</xdr:rowOff>
    </xdr:from>
    <xdr:to>
      <xdr:col>2</xdr:col>
      <xdr:colOff>3629372</xdr:colOff>
      <xdr:row>9</xdr:row>
      <xdr:rowOff>1867153</xdr:rowOff>
    </xdr:to>
    <xdr:pic>
      <xdr:nvPicPr>
        <xdr:cNvPr id="5" name="Imagen 4">
          <a:extLst>
            <a:ext uri="{FF2B5EF4-FFF2-40B4-BE49-F238E27FC236}">
              <a16:creationId xmlns:a16="http://schemas.microsoft.com/office/drawing/2014/main" id="{D20903BF-3DA9-4603-9FAA-2FC2DD87716A}"/>
            </a:ext>
          </a:extLst>
        </xdr:cNvPr>
        <xdr:cNvPicPr>
          <a:picLocks noChangeAspect="1"/>
        </xdr:cNvPicPr>
      </xdr:nvPicPr>
      <xdr:blipFill>
        <a:blip xmlns:r="http://schemas.openxmlformats.org/officeDocument/2006/relationships" r:embed="rId4"/>
        <a:stretch>
          <a:fillRect/>
        </a:stretch>
      </xdr:blipFill>
      <xdr:spPr>
        <a:xfrm>
          <a:off x="8677275" y="11915775"/>
          <a:ext cx="2486372" cy="18100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2"/>
  <sheetViews>
    <sheetView showGridLines="0" tabSelected="1" workbookViewId="0">
      <selection activeCell="D3" sqref="D3"/>
    </sheetView>
  </sheetViews>
  <sheetFormatPr baseColWidth="10" defaultColWidth="10.85546875" defaultRowHeight="12.75" x14ac:dyDescent="0.25"/>
  <cols>
    <col min="1" max="1" width="10.85546875" style="1"/>
    <col min="2" max="2" width="16.5703125" style="1" bestFit="1" customWidth="1"/>
    <col min="3" max="3" width="13.5703125" style="1" customWidth="1"/>
    <col min="4" max="4" width="7" style="1" customWidth="1"/>
    <col min="5" max="5" width="6.7109375" style="1" bestFit="1" customWidth="1"/>
    <col min="6" max="6" width="21.140625" style="1" customWidth="1"/>
    <col min="7" max="7" width="20" style="1" customWidth="1"/>
    <col min="8" max="8" width="7" style="1" bestFit="1" customWidth="1"/>
    <col min="9" max="9" width="6.7109375" style="1" bestFit="1" customWidth="1"/>
    <col min="10" max="10" width="14" style="1" bestFit="1" customWidth="1"/>
    <col min="11" max="11" width="7" style="1" bestFit="1" customWidth="1"/>
    <col min="12" max="12" width="4.28515625" style="1" bestFit="1" customWidth="1"/>
    <col min="13" max="13" width="12.7109375" style="1" customWidth="1"/>
    <col min="14" max="14" width="7" style="1" bestFit="1" customWidth="1"/>
    <col min="15" max="15" width="3.28515625" style="1" bestFit="1" customWidth="1"/>
    <col min="16" max="16" width="9.5703125" style="1" customWidth="1"/>
    <col min="17" max="17" width="7" style="1" customWidth="1"/>
    <col min="18" max="18" width="4.28515625" style="1" bestFit="1" customWidth="1"/>
    <col min="19" max="19" width="9" style="1" customWidth="1"/>
    <col min="20" max="16384" width="10.85546875" style="1"/>
  </cols>
  <sheetData>
    <row r="1" spans="2:19" ht="13.5" thickBot="1" x14ac:dyDescent="0.3"/>
    <row r="2" spans="2:19" ht="51.75" thickBot="1" x14ac:dyDescent="0.3">
      <c r="B2" s="4" t="s">
        <v>0</v>
      </c>
      <c r="C2" s="5" t="s">
        <v>5</v>
      </c>
      <c r="D2" s="6" t="s">
        <v>8</v>
      </c>
      <c r="E2" s="6" t="s">
        <v>6</v>
      </c>
      <c r="F2" s="6" t="s">
        <v>12</v>
      </c>
      <c r="G2" s="6" t="s">
        <v>10</v>
      </c>
      <c r="H2" s="6" t="s">
        <v>8</v>
      </c>
      <c r="I2" s="6" t="s">
        <v>6</v>
      </c>
      <c r="J2" s="6" t="s">
        <v>1</v>
      </c>
      <c r="K2" s="6" t="s">
        <v>8</v>
      </c>
      <c r="L2" s="6" t="s">
        <v>6</v>
      </c>
      <c r="M2" s="6" t="s">
        <v>2</v>
      </c>
      <c r="N2" s="6" t="s">
        <v>8</v>
      </c>
      <c r="O2" s="6" t="s">
        <v>6</v>
      </c>
      <c r="P2" s="6" t="s">
        <v>13</v>
      </c>
      <c r="Q2" s="6" t="s">
        <v>8</v>
      </c>
      <c r="R2" s="6" t="s">
        <v>6</v>
      </c>
      <c r="S2" s="7" t="s">
        <v>9</v>
      </c>
    </row>
    <row r="3" spans="2:19" ht="83.25" customHeight="1" thickBot="1" x14ac:dyDescent="0.3">
      <c r="B3" s="2" t="s">
        <v>33</v>
      </c>
      <c r="C3" s="27">
        <v>15074165</v>
      </c>
      <c r="D3" s="11">
        <f>((MIN(C3:$C$5)/C3)*100)</f>
        <v>90.504236884762761</v>
      </c>
      <c r="E3" s="12">
        <f>D3*0.004</f>
        <v>0.36201694753905106</v>
      </c>
      <c r="F3" s="13" t="s">
        <v>11</v>
      </c>
      <c r="G3" s="14" t="s">
        <v>47</v>
      </c>
      <c r="H3" s="15">
        <v>0</v>
      </c>
      <c r="I3" s="16">
        <f>H3*0.003</f>
        <v>0</v>
      </c>
      <c r="J3" s="17" t="s">
        <v>36</v>
      </c>
      <c r="K3" s="18">
        <v>100</v>
      </c>
      <c r="L3" s="19">
        <f t="shared" ref="L3:L5" si="0">K3*0.001</f>
        <v>0.1</v>
      </c>
      <c r="M3" s="18" t="s">
        <v>67</v>
      </c>
      <c r="N3" s="18">
        <v>100</v>
      </c>
      <c r="O3" s="20">
        <f>N3*0.0005</f>
        <v>0.05</v>
      </c>
      <c r="P3" s="18" t="s">
        <v>37</v>
      </c>
      <c r="Q3" s="21">
        <v>0</v>
      </c>
      <c r="R3" s="20">
        <f t="shared" ref="R3:R5" si="1">Q3*0.0015</f>
        <v>0</v>
      </c>
      <c r="S3" s="22">
        <f>SUM(E3+L3+R3+O3+I3)</f>
        <v>0.51201694753905114</v>
      </c>
    </row>
    <row r="4" spans="2:19" ht="83.25" customHeight="1" thickBot="1" x14ac:dyDescent="0.3">
      <c r="B4" s="37" t="s">
        <v>34</v>
      </c>
      <c r="C4" s="38">
        <v>13642758</v>
      </c>
      <c r="D4" s="39">
        <f>((MIN($C$3:$C$5)/C4)*100)</f>
        <v>100</v>
      </c>
      <c r="E4" s="40">
        <f>D4*0.004</f>
        <v>0.4</v>
      </c>
      <c r="F4" s="41" t="s">
        <v>11</v>
      </c>
      <c r="G4" s="42" t="s">
        <v>59</v>
      </c>
      <c r="H4" s="43">
        <v>100</v>
      </c>
      <c r="I4" s="44">
        <f t="shared" ref="I4:I5" si="2">H4*0.003</f>
        <v>0.3</v>
      </c>
      <c r="J4" s="45" t="s">
        <v>36</v>
      </c>
      <c r="K4" s="46">
        <v>100</v>
      </c>
      <c r="L4" s="47">
        <f t="shared" si="0"/>
        <v>0.1</v>
      </c>
      <c r="M4" s="46" t="s">
        <v>67</v>
      </c>
      <c r="N4" s="46">
        <v>100</v>
      </c>
      <c r="O4" s="48">
        <f>N4*0.0005</f>
        <v>0.05</v>
      </c>
      <c r="P4" s="46" t="s">
        <v>48</v>
      </c>
      <c r="Q4" s="49">
        <v>100</v>
      </c>
      <c r="R4" s="48">
        <f t="shared" si="1"/>
        <v>0.15</v>
      </c>
      <c r="S4" s="50">
        <f t="shared" ref="S4:S5" si="3">SUM(E4+L4+R4+O4+I4)</f>
        <v>1</v>
      </c>
    </row>
    <row r="5" spans="2:19" ht="83.25" customHeight="1" thickBot="1" x14ac:dyDescent="0.3">
      <c r="B5" s="3" t="s">
        <v>35</v>
      </c>
      <c r="C5" s="28">
        <v>17086119</v>
      </c>
      <c r="D5" s="11">
        <f>((MIN($C$3:$C$5)/C5)*100)</f>
        <v>79.847026700446136</v>
      </c>
      <c r="E5" s="12">
        <f>D5*0.004</f>
        <v>0.31938810680178453</v>
      </c>
      <c r="F5" s="13" t="s">
        <v>11</v>
      </c>
      <c r="G5" s="14" t="s">
        <v>47</v>
      </c>
      <c r="H5" s="15">
        <v>0</v>
      </c>
      <c r="I5" s="16">
        <f t="shared" si="2"/>
        <v>0</v>
      </c>
      <c r="J5" s="17" t="s">
        <v>60</v>
      </c>
      <c r="K5" s="18">
        <v>50</v>
      </c>
      <c r="L5" s="19">
        <f t="shared" si="0"/>
        <v>0.05</v>
      </c>
      <c r="M5" s="18" t="s">
        <v>67</v>
      </c>
      <c r="N5" s="18">
        <v>100</v>
      </c>
      <c r="O5" s="20">
        <f t="shared" ref="O5" si="4">N5*0.0005</f>
        <v>0.05</v>
      </c>
      <c r="P5" s="18" t="s">
        <v>61</v>
      </c>
      <c r="Q5" s="21">
        <v>0</v>
      </c>
      <c r="R5" s="20">
        <f t="shared" si="1"/>
        <v>0</v>
      </c>
      <c r="S5" s="22">
        <f t="shared" si="3"/>
        <v>0.41938810680178451</v>
      </c>
    </row>
    <row r="6" spans="2:19" ht="13.5" thickBot="1" x14ac:dyDescent="0.3"/>
    <row r="7" spans="2:19" ht="38.25" customHeight="1" thickBot="1" x14ac:dyDescent="0.3">
      <c r="C7" s="35" t="s">
        <v>7</v>
      </c>
      <c r="D7" s="36"/>
      <c r="E7" s="36"/>
      <c r="F7" s="29">
        <v>20101316</v>
      </c>
      <c r="G7" s="8"/>
      <c r="H7" s="8"/>
    </row>
    <row r="11" spans="2:19" x14ac:dyDescent="0.25">
      <c r="F11" s="10"/>
    </row>
    <row r="12" spans="2:19" x14ac:dyDescent="0.25">
      <c r="F12" s="10"/>
    </row>
  </sheetData>
  <mergeCells count="1">
    <mergeCell ref="C7:E7"/>
  </mergeCells>
  <phoneticPr fontId="5"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8719D-EE85-4998-A235-5137FDF29BDC}">
  <dimension ref="A1:C10"/>
  <sheetViews>
    <sheetView showGridLines="0" workbookViewId="0">
      <selection activeCell="D4" sqref="D4"/>
    </sheetView>
  </sheetViews>
  <sheetFormatPr baseColWidth="10" defaultRowHeight="15" x14ac:dyDescent="0.25"/>
  <cols>
    <col min="1" max="1" width="42.28515625" style="31" bestFit="1" customWidth="1"/>
    <col min="2" max="3" width="70.7109375" style="31" customWidth="1"/>
    <col min="4" max="16384" width="11.42578125" style="31"/>
  </cols>
  <sheetData>
    <row r="1" spans="1:3" x14ac:dyDescent="0.25">
      <c r="A1" s="9" t="s">
        <v>14</v>
      </c>
      <c r="B1" s="9" t="s">
        <v>4</v>
      </c>
      <c r="C1" s="9" t="s">
        <v>3</v>
      </c>
    </row>
    <row r="2" spans="1:3" ht="90" x14ac:dyDescent="0.25">
      <c r="A2" s="26" t="s">
        <v>15</v>
      </c>
      <c r="B2" s="24" t="s">
        <v>17</v>
      </c>
      <c r="C2" s="24" t="s">
        <v>38</v>
      </c>
    </row>
    <row r="3" spans="1:3" ht="150" x14ac:dyDescent="0.25">
      <c r="A3" s="26" t="s">
        <v>16</v>
      </c>
      <c r="B3" s="24" t="s">
        <v>18</v>
      </c>
      <c r="C3" s="24" t="s">
        <v>39</v>
      </c>
    </row>
    <row r="4" spans="1:3" ht="120" x14ac:dyDescent="0.25">
      <c r="A4" s="32" t="s">
        <v>19</v>
      </c>
      <c r="B4" s="24" t="s">
        <v>20</v>
      </c>
      <c r="C4" s="24" t="s">
        <v>40</v>
      </c>
    </row>
    <row r="5" spans="1:3" ht="75" x14ac:dyDescent="0.25">
      <c r="A5" s="32" t="s">
        <v>21</v>
      </c>
      <c r="B5" s="24" t="s">
        <v>22</v>
      </c>
      <c r="C5" s="24" t="s">
        <v>41</v>
      </c>
    </row>
    <row r="6" spans="1:3" ht="105" x14ac:dyDescent="0.25">
      <c r="A6" s="32" t="s">
        <v>23</v>
      </c>
      <c r="B6" s="24" t="s">
        <v>24</v>
      </c>
      <c r="C6" s="24" t="s">
        <v>42</v>
      </c>
    </row>
    <row r="7" spans="1:3" ht="135" x14ac:dyDescent="0.25">
      <c r="A7" s="32" t="s">
        <v>25</v>
      </c>
      <c r="B7" s="24" t="s">
        <v>26</v>
      </c>
      <c r="C7" s="24" t="s">
        <v>43</v>
      </c>
    </row>
    <row r="8" spans="1:3" ht="90" x14ac:dyDescent="0.25">
      <c r="A8" s="32" t="s">
        <v>27</v>
      </c>
      <c r="B8" s="24" t="s">
        <v>28</v>
      </c>
      <c r="C8" s="24" t="s">
        <v>44</v>
      </c>
    </row>
    <row r="9" spans="1:3" ht="45" x14ac:dyDescent="0.25">
      <c r="A9" s="32" t="s">
        <v>29</v>
      </c>
      <c r="B9" s="24" t="s">
        <v>30</v>
      </c>
      <c r="C9" s="24" t="s">
        <v>45</v>
      </c>
    </row>
    <row r="10" spans="1:3" ht="105" x14ac:dyDescent="0.25">
      <c r="A10" s="32" t="s">
        <v>31</v>
      </c>
      <c r="B10" s="24" t="s">
        <v>32</v>
      </c>
      <c r="C10" s="24" t="s">
        <v>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FC9D-0B9E-4D8D-9E39-2FD287EC288C}">
  <dimension ref="A1:C10"/>
  <sheetViews>
    <sheetView workbookViewId="0">
      <selection activeCell="E10" sqref="E10"/>
    </sheetView>
  </sheetViews>
  <sheetFormatPr baseColWidth="10" defaultRowHeight="15" x14ac:dyDescent="0.25"/>
  <cols>
    <col min="1" max="1" width="42.28515625" style="31" bestFit="1" customWidth="1"/>
    <col min="2" max="3" width="70.7109375" style="23" customWidth="1"/>
    <col min="4" max="16384" width="11.42578125" style="23"/>
  </cols>
  <sheetData>
    <row r="1" spans="1:3" x14ac:dyDescent="0.25">
      <c r="A1" s="9" t="s">
        <v>14</v>
      </c>
      <c r="B1" s="9" t="s">
        <v>4</v>
      </c>
      <c r="C1" s="9" t="s">
        <v>3</v>
      </c>
    </row>
    <row r="2" spans="1:3" ht="105" x14ac:dyDescent="0.25">
      <c r="A2" s="26" t="s">
        <v>15</v>
      </c>
      <c r="B2" s="24" t="s">
        <v>17</v>
      </c>
      <c r="C2" s="25" t="s">
        <v>54</v>
      </c>
    </row>
    <row r="3" spans="1:3" ht="150" x14ac:dyDescent="0.25">
      <c r="A3" s="26" t="s">
        <v>16</v>
      </c>
      <c r="B3" s="25" t="s">
        <v>68</v>
      </c>
      <c r="C3" s="30" t="s">
        <v>53</v>
      </c>
    </row>
    <row r="4" spans="1:3" ht="120" x14ac:dyDescent="0.25">
      <c r="A4" s="32" t="s">
        <v>19</v>
      </c>
      <c r="B4" s="25" t="s">
        <v>20</v>
      </c>
      <c r="C4" s="30" t="s">
        <v>52</v>
      </c>
    </row>
    <row r="5" spans="1:3" ht="75" x14ac:dyDescent="0.25">
      <c r="A5" s="32" t="s">
        <v>21</v>
      </c>
      <c r="B5" s="25" t="s">
        <v>22</v>
      </c>
      <c r="C5" s="30" t="s">
        <v>51</v>
      </c>
    </row>
    <row r="6" spans="1:3" ht="105" x14ac:dyDescent="0.25">
      <c r="A6" s="32" t="s">
        <v>23</v>
      </c>
      <c r="B6" s="25" t="s">
        <v>24</v>
      </c>
      <c r="C6" s="30" t="s">
        <v>50</v>
      </c>
    </row>
    <row r="7" spans="1:3" ht="135" x14ac:dyDescent="0.25">
      <c r="A7" s="32" t="s">
        <v>25</v>
      </c>
      <c r="B7" s="25" t="s">
        <v>26</v>
      </c>
      <c r="C7" s="30" t="s">
        <v>55</v>
      </c>
    </row>
    <row r="8" spans="1:3" ht="90" x14ac:dyDescent="0.25">
      <c r="A8" s="32" t="s">
        <v>27</v>
      </c>
      <c r="B8" s="25" t="s">
        <v>28</v>
      </c>
      <c r="C8" s="30" t="s">
        <v>56</v>
      </c>
    </row>
    <row r="9" spans="1:3" ht="60" x14ac:dyDescent="0.25">
      <c r="A9" s="32" t="s">
        <v>29</v>
      </c>
      <c r="B9" s="25" t="s">
        <v>30</v>
      </c>
      <c r="C9" s="25" t="s">
        <v>49</v>
      </c>
    </row>
    <row r="10" spans="1:3" ht="105" x14ac:dyDescent="0.25">
      <c r="A10" s="32" t="s">
        <v>31</v>
      </c>
      <c r="B10" s="25" t="s">
        <v>32</v>
      </c>
      <c r="C10" s="30"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E58D-9B79-4E31-8C7A-DFF3EEF27844}">
  <dimension ref="A1:C10"/>
  <sheetViews>
    <sheetView workbookViewId="0">
      <selection activeCell="A7" sqref="A7"/>
    </sheetView>
  </sheetViews>
  <sheetFormatPr baseColWidth="10" defaultRowHeight="15" x14ac:dyDescent="0.25"/>
  <cols>
    <col min="1" max="1" width="42.28515625" style="31" bestFit="1" customWidth="1"/>
    <col min="2" max="3" width="70.7109375" style="33" customWidth="1"/>
    <col min="4" max="16384" width="11.42578125" style="33"/>
  </cols>
  <sheetData>
    <row r="1" spans="1:3" x14ac:dyDescent="0.25">
      <c r="A1" s="9" t="s">
        <v>14</v>
      </c>
      <c r="B1" s="9" t="s">
        <v>4</v>
      </c>
      <c r="C1" s="9" t="s">
        <v>3</v>
      </c>
    </row>
    <row r="2" spans="1:3" ht="90" x14ac:dyDescent="0.25">
      <c r="A2" s="26" t="s">
        <v>15</v>
      </c>
      <c r="B2" s="24" t="s">
        <v>17</v>
      </c>
      <c r="C2" s="30" t="s">
        <v>62</v>
      </c>
    </row>
    <row r="3" spans="1:3" ht="135" x14ac:dyDescent="0.25">
      <c r="A3" s="26" t="s">
        <v>16</v>
      </c>
      <c r="B3" s="30" t="s">
        <v>58</v>
      </c>
      <c r="C3" s="30" t="s">
        <v>63</v>
      </c>
    </row>
    <row r="4" spans="1:3" ht="120" x14ac:dyDescent="0.25">
      <c r="A4" s="32" t="s">
        <v>19</v>
      </c>
      <c r="B4" s="30" t="s">
        <v>20</v>
      </c>
      <c r="C4" s="30" t="s">
        <v>64</v>
      </c>
    </row>
    <row r="5" spans="1:3" ht="75" x14ac:dyDescent="0.25">
      <c r="A5" s="32" t="s">
        <v>21</v>
      </c>
      <c r="B5" s="30" t="s">
        <v>22</v>
      </c>
      <c r="C5" s="30" t="s">
        <v>65</v>
      </c>
    </row>
    <row r="6" spans="1:3" ht="105" x14ac:dyDescent="0.25">
      <c r="A6" s="32" t="s">
        <v>23</v>
      </c>
      <c r="B6" s="30" t="s">
        <v>24</v>
      </c>
      <c r="C6" s="30" t="s">
        <v>66</v>
      </c>
    </row>
    <row r="7" spans="1:3" ht="174.75" customHeight="1" x14ac:dyDescent="0.25">
      <c r="A7" s="32" t="s">
        <v>25</v>
      </c>
      <c r="B7" s="30" t="s">
        <v>26</v>
      </c>
      <c r="C7" s="34"/>
    </row>
    <row r="8" spans="1:3" ht="141.75" customHeight="1" x14ac:dyDescent="0.25">
      <c r="A8" s="32" t="s">
        <v>27</v>
      </c>
      <c r="B8" s="30" t="s">
        <v>28</v>
      </c>
      <c r="C8" s="34"/>
    </row>
    <row r="9" spans="1:3" ht="77.25" customHeight="1" x14ac:dyDescent="0.25">
      <c r="A9" s="32" t="s">
        <v>29</v>
      </c>
      <c r="B9" s="30" t="s">
        <v>30</v>
      </c>
      <c r="C9" s="34"/>
    </row>
    <row r="10" spans="1:3" ht="153" customHeight="1" x14ac:dyDescent="0.25">
      <c r="A10" s="32" t="s">
        <v>31</v>
      </c>
      <c r="B10" s="30" t="s">
        <v>32</v>
      </c>
      <c r="C10" s="3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71E63E06CCB84E9A1A345715DC9A80" ma:contentTypeVersion="16" ma:contentTypeDescription="Crear nuevo documento." ma:contentTypeScope="" ma:versionID="88d01fb9cbc4b1b417b778bd30c1f8df">
  <xsd:schema xmlns:xsd="http://www.w3.org/2001/XMLSchema" xmlns:xs="http://www.w3.org/2001/XMLSchema" xmlns:p="http://schemas.microsoft.com/office/2006/metadata/properties" xmlns:ns3="cc8f33ea-fa6d-443f-b3b2-0e34ae8e0df9" xmlns:ns4="84196639-2c59-4515-8cd7-3cff24c55fa9" targetNamespace="http://schemas.microsoft.com/office/2006/metadata/properties" ma:root="true" ma:fieldsID="62e9f9a337230bde8680514e89b11844" ns3:_="" ns4:_="">
    <xsd:import namespace="cc8f33ea-fa6d-443f-b3b2-0e34ae8e0df9"/>
    <xsd:import namespace="84196639-2c59-4515-8cd7-3cff24c55fa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LengthInSecond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f33ea-fa6d-443f-b3b2-0e34ae8e0d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96639-2c59-4515-8cd7-3cff24c55fa9"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c8f33ea-fa6d-443f-b3b2-0e34ae8e0df9" xsi:nil="true"/>
  </documentManagement>
</p:properties>
</file>

<file path=customXml/itemProps1.xml><?xml version="1.0" encoding="utf-8"?>
<ds:datastoreItem xmlns:ds="http://schemas.openxmlformats.org/officeDocument/2006/customXml" ds:itemID="{7B5A4213-0744-4C6D-9AA7-CBB99A4FD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f33ea-fa6d-443f-b3b2-0e34ae8e0df9"/>
    <ds:schemaRef ds:uri="84196639-2c59-4515-8cd7-3cff24c55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5BE09D-1183-4EAD-8792-FBF6849E4DE8}">
  <ds:schemaRefs>
    <ds:schemaRef ds:uri="http://schemas.microsoft.com/sharepoint/v3/contenttype/forms"/>
  </ds:schemaRefs>
</ds:datastoreItem>
</file>

<file path=customXml/itemProps3.xml><?xml version="1.0" encoding="utf-8"?>
<ds:datastoreItem xmlns:ds="http://schemas.openxmlformats.org/officeDocument/2006/customXml" ds:itemID="{01CBE7A0-1B6E-4289-A831-FA3F9DC0909D}">
  <ds:schemaRefs>
    <ds:schemaRef ds:uri="http://schemas.microsoft.com/office/infopath/2007/PartnerControls"/>
    <ds:schemaRef ds:uri="http://purl.org/dc/elements/1.1/"/>
    <ds:schemaRef ds:uri="http://schemas.microsoft.com/office/2006/metadata/properties"/>
    <ds:schemaRef ds:uri="http://purl.org/dc/terms/"/>
    <ds:schemaRef ds:uri="cc8f33ea-fa6d-443f-b3b2-0e34ae8e0df9"/>
    <ds:schemaRef ds:uri="http://schemas.openxmlformats.org/package/2006/metadata/core-properties"/>
    <ds:schemaRef ds:uri="http://schemas.microsoft.com/office/2006/documentManagement/types"/>
    <ds:schemaRef ds:uri="84196639-2c59-4515-8cd7-3cff24c55fa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GACITUA</vt:lpstr>
      <vt:lpstr>EASTON</vt:lpstr>
      <vt:lpstr>OFISILLAS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Idígoras Silva (katherine.idigoras)</dc:creator>
  <cp:lastModifiedBy>Juan Pablo Rodríguez Gómez (juan.rodriguez.go)</cp:lastModifiedBy>
  <dcterms:created xsi:type="dcterms:W3CDTF">2024-06-03T20:04:06Z</dcterms:created>
  <dcterms:modified xsi:type="dcterms:W3CDTF">2026-01-16T18:51:21Z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0x0101005271E63E06CCB84E9A1A345715DC9A80</vt:lpwstr>
  </property>
</Properties>
</file>