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risbell.castro\Downloads\SC mobiliario renca\"/>
    </mc:Choice>
  </mc:AlternateContent>
  <bookViews>
    <workbookView xWindow="0" yWindow="0" windowWidth="28800" windowHeight="12180"/>
  </bookViews>
  <sheets>
    <sheet name="anexo" sheetId="5"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8" i="5" l="1"/>
  <c r="N8" i="5" s="1"/>
  <c r="G9" i="5"/>
  <c r="N9" i="5" s="1"/>
  <c r="G10" i="5"/>
  <c r="N10" i="5" s="1"/>
  <c r="G7" i="5"/>
  <c r="N7" i="5" s="1"/>
  <c r="G5" i="5"/>
  <c r="N6" i="5"/>
  <c r="N5" i="5"/>
  <c r="J5" i="5"/>
  <c r="M6" i="5" l="1"/>
  <c r="M7" i="5"/>
  <c r="M8" i="5"/>
  <c r="M9" i="5"/>
  <c r="M10" i="5"/>
  <c r="M5" i="5"/>
  <c r="J6" i="5"/>
  <c r="J7" i="5"/>
  <c r="J8" i="5"/>
  <c r="J9" i="5"/>
  <c r="J10" i="5"/>
  <c r="G6" i="5"/>
  <c r="D10" i="5"/>
  <c r="E10" i="5" s="1"/>
  <c r="D9" i="5"/>
  <c r="E9" i="5" s="1"/>
  <c r="D8" i="5"/>
  <c r="E8" i="5" s="1"/>
  <c r="D7" i="5"/>
  <c r="E7" i="5" s="1"/>
  <c r="D6" i="5"/>
  <c r="E6" i="5" s="1"/>
  <c r="D5" i="5"/>
  <c r="E5" i="5" s="1"/>
</calcChain>
</file>

<file path=xl/sharedStrings.xml><?xml version="1.0" encoding="utf-8"?>
<sst xmlns="http://schemas.openxmlformats.org/spreadsheetml/2006/main" count="74" uniqueCount="58">
  <si>
    <t>Monto</t>
  </si>
  <si>
    <t>Detalle evaluación</t>
  </si>
  <si>
    <t>Admisible</t>
  </si>
  <si>
    <t>El producto o servicio ofertado no cumple con las especificaciones solicitadas</t>
  </si>
  <si>
    <t>El proveedor no entrega archivo o documento adjunto a la cotización, que dé cuenta del detalle de la entrega del producto o servicio.</t>
  </si>
  <si>
    <t>Otros</t>
  </si>
  <si>
    <t>La cotización corresponde a una empresa relacionada y no es la más económica</t>
  </si>
  <si>
    <t>El valor ofertado sobrepasa el monto máximo disponible para la compra</t>
  </si>
  <si>
    <t>Razon social y Rut</t>
  </si>
  <si>
    <t>Identificar la oferta seleccionada</t>
  </si>
  <si>
    <t>COTIZADOR N°:</t>
  </si>
  <si>
    <t>Presupuesto disponible:</t>
  </si>
  <si>
    <t xml:space="preserve">NOTA: el orden de evaluación debe ser el mismo, al orden generado por el portal al momento del cierre del cotizador. </t>
  </si>
  <si>
    <t>Criterios de inadmisibilidad</t>
  </si>
  <si>
    <t>OFERTA SELECCIONADA</t>
  </si>
  <si>
    <t>ADMISIBLE</t>
  </si>
  <si>
    <t>INADMISIBLE</t>
  </si>
  <si>
    <t>Económico (40%):</t>
  </si>
  <si>
    <t>El puntaje se calculará aplicando la siguiente fórmula:</t>
  </si>
  <si>
    <t>Oferta Económica evaluada</t>
  </si>
  <si>
    <t>NOTA 0: El oferente no presenta toda la información requerida.                                                                                  </t>
  </si>
  <si>
    <t>Garantía (13%):</t>
  </si>
  <si>
    <t>NOTA 7: La oferta de tiempo de garantía de los bienes indicada por el oferente, es de 6 o más meses y/o el oferente indica otros puntos a cubir en garantía.</t>
  </si>
  <si>
    <t>NOTA 5: La oferta de tiempo de garantía de los bienes indicada por el oferente, es entre 4 y 5 meses.</t>
  </si>
  <si>
    <t>NOTA 0: La oferta de tiempo de garantía de los bienes indicada por el oferente, es menor o igual a 3 meses y/o el oferente no cumple con la garantía solicitada.</t>
  </si>
  <si>
    <t>NOTA 7: El plazo de entrega dado por el oferente es menor o igual a 10 días hábiles.</t>
  </si>
  <si>
    <t>NOTA 0: El plazo de entrega dado por el oferente es mayor a 10 días hábiles.</t>
  </si>
  <si>
    <t>Plazo entrega 12%</t>
  </si>
  <si>
    <r>
      <t>Oferta Económica más baja presentada X 7</t>
    </r>
    <r>
      <rPr>
        <sz val="10"/>
        <color theme="1"/>
        <rFont val="Aptos Narrow"/>
        <scheme val="minor"/>
      </rPr>
      <t xml:space="preserve"> = NOTA</t>
    </r>
  </si>
  <si>
    <r>
      <t xml:space="preserve">Técnico (35%):   </t>
    </r>
    <r>
      <rPr>
        <sz val="10"/>
        <color theme="1"/>
        <rFont val="Aptos Narrow"/>
        <scheme val="minor"/>
      </rPr>
      <t>                                                                                                                                                                                                                                                                                                                   </t>
    </r>
  </si>
  <si>
    <t>NOTA 7: La cotización presentada por el oferente cumple con todos los requerimientos técnicos mínimos solicitados. El oferente que participe en este proceso debe describir y detallar las características de los bienes requeridos,  garantía del producto y plazo de entrega, en un documento llamado "Cotización" ya sea en formato word, excel o pdf. Es requisito que el oferente adjunte dicho documento con todo lo solicitado, de lo contrario su cotización será declarada INADMISIBLE.</t>
  </si>
  <si>
    <t>ECONÓMICO</t>
  </si>
  <si>
    <t>GARANTÍA</t>
  </si>
  <si>
    <t>12 meses</t>
  </si>
  <si>
    <t>14 meses</t>
  </si>
  <si>
    <t>36 meses</t>
  </si>
  <si>
    <t>90 meses</t>
  </si>
  <si>
    <t>NOTA</t>
  </si>
  <si>
    <t>MESES</t>
  </si>
  <si>
    <t>ENTREGA</t>
  </si>
  <si>
    <t>7 días</t>
  </si>
  <si>
    <t>3 días</t>
  </si>
  <si>
    <t>10 días</t>
  </si>
  <si>
    <t>5 días</t>
  </si>
  <si>
    <t>días</t>
  </si>
  <si>
    <t>TÉCNICO</t>
  </si>
  <si>
    <t>PROMEDIO</t>
  </si>
  <si>
    <t>El proveedor no cumple con mesa  requerida, adjunta carro metalico que corresponde a pizarra con ruedas que no cumple con lo solicitado en el requerimiento a su vez no cumple con pasacables.</t>
  </si>
  <si>
    <t>No cumple con las especificaciones técnicas e imagen de Diario Mural, no cumple con lockers azules, la ficha presentada indica gris, la mesa de escritorio no es el mismo modelo solicitado aunque cumple con medidas pero le faltan patas centrales.</t>
  </si>
  <si>
    <t>No cumple con sillón ni con carro metálico para libros solicitado en las especificaciones técnicas.</t>
  </si>
  <si>
    <t>No cumple con modelo taburete, no cumple con sillón, no cumple con mesa de reuniones.</t>
  </si>
  <si>
    <t>Cumple con todos los requerimientos.</t>
  </si>
  <si>
    <t>EVENTAIL SPA, RUT: 76.710.414-6</t>
  </si>
  <si>
    <t>COMERCIALIZADORA DE MUEBLES HP LIMITADA, RUT: 76.058.118-6</t>
  </si>
  <si>
    <t>STATUS SPA, RUT: 77.393.671-4</t>
  </si>
  <si>
    <t>LEFI SPA, RUT: 77.324.357-3</t>
  </si>
  <si>
    <t>COMERCIAL E INDUSTRIAL MUEBLES ASENJO LTDA, RUT: 77.018.060-0</t>
  </si>
  <si>
    <t>COMERCIAL HAGELIN SPA, RUT: 76.102.918-5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</si>
</sst>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42" formatCode="_ &quot;$&quot;* #,##0_ ;_ &quot;$&quot;* \-#,##0_ ;_ &quot;$&quot;* &quot;-&quot;_ ;_ @_ "/>
    <numFmt numFmtId="41" formatCode="_ * #,##0_ ;_ * \-#,##0_ ;_ * &quot;-&quot;_ ;_ @_ "/>
    <numFmt numFmtId="164" formatCode="0.0"/>
    <numFmt numFmtId="165" formatCode="_ * #,##0.00_ ;_ * \-#,##0.00_ ;_ * &quot;-&quot;_ ;_ @_ "/>
  </numFmts>
  <fonts count="6">
    <font>
      <sz val="11"/>
      <color theme="1"/>
      <name val="Aptos Narrow"/>
      <family val="2"/>
      <scheme val="minor"/>
    </font>
    <font>
      <sz val="11"/>
      <color theme="1"/>
      <name val="Aptos Narrow"/>
      <family val="2"/>
      <scheme val="minor"/>
    </font>
    <font>
      <sz val="10"/>
      <color theme="1"/>
      <name val="Aptos Narrow"/>
      <scheme val="minor"/>
    </font>
    <font>
      <b/>
      <sz val="10"/>
      <color theme="1"/>
      <name val="Aptos Narrow"/>
      <scheme val="minor"/>
    </font>
    <font>
      <sz val="10"/>
      <color rgb="FF000000"/>
      <name val="Aptos Narrow"/>
      <scheme val="minor"/>
    </font>
    <font>
      <u/>
      <sz val="10"/>
      <color theme="1"/>
      <name val="Aptos Narrow"/>
      <scheme val="minor"/>
    </font>
  </fonts>
  <fills count="7">
    <fill>
      <patternFill patternType="none"/>
    </fill>
    <fill>
      <patternFill patternType="gray125"/>
    </fill>
    <fill>
      <patternFill patternType="solid">
        <fgColor rgb="FFDAEEF3"/>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2"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0" xfId="0" applyFont="1"/>
    <xf numFmtId="0" fontId="2" fillId="0" borderId="0" xfId="0" applyFont="1"/>
    <xf numFmtId="164" fontId="2" fillId="0" borderId="0" xfId="1" applyNumberFormat="1" applyFont="1"/>
    <xf numFmtId="1" fontId="2" fillId="0" borderId="0" xfId="0" applyNumberFormat="1" applyFont="1"/>
    <xf numFmtId="0" fontId="2" fillId="0" borderId="0" xfId="0" applyFont="1" applyAlignment="1">
      <alignment wrapText="1"/>
    </xf>
    <xf numFmtId="42" fontId="2" fillId="0" borderId="0" xfId="1" applyFont="1"/>
    <xf numFmtId="0" fontId="4" fillId="2" borderId="1" xfId="0" applyFont="1" applyFill="1" applyBorder="1" applyAlignment="1">
      <alignment horizontal="center" vertical="center" wrapText="1"/>
    </xf>
    <xf numFmtId="0" fontId="2" fillId="0" borderId="1" xfId="0" applyFont="1" applyBorder="1" applyAlignment="1">
      <alignment horizontal="justify" vertical="center"/>
    </xf>
    <xf numFmtId="0" fontId="3" fillId="0" borderId="1" xfId="0" applyFont="1" applyBorder="1" applyAlignment="1">
      <alignment horizontal="center" vertical="center" wrapText="1"/>
    </xf>
    <xf numFmtId="1" fontId="2" fillId="0" borderId="1" xfId="0" applyNumberFormat="1" applyFont="1" applyBorder="1" applyAlignment="1">
      <alignment horizontal="right" vertical="center" wrapText="1"/>
    </xf>
    <xf numFmtId="0" fontId="2" fillId="3" borderId="0" xfId="0" applyFont="1" applyFill="1"/>
    <xf numFmtId="164" fontId="2" fillId="3" borderId="0" xfId="1" applyNumberFormat="1" applyFont="1" applyFill="1"/>
    <xf numFmtId="1" fontId="2" fillId="3" borderId="0" xfId="0" applyNumberFormat="1" applyFont="1" applyFill="1"/>
    <xf numFmtId="0" fontId="3" fillId="3" borderId="0" xfId="0" applyFont="1" applyFill="1"/>
    <xf numFmtId="0" fontId="5" fillId="0" borderId="0" xfId="0" applyFont="1"/>
    <xf numFmtId="165" fontId="2" fillId="0" borderId="0" xfId="2" applyNumberFormat="1" applyFont="1"/>
    <xf numFmtId="165" fontId="3" fillId="4" borderId="1" xfId="2" applyNumberFormat="1" applyFont="1" applyFill="1" applyBorder="1" applyAlignment="1">
      <alignment horizontal="right" vertical="center" wrapText="1"/>
    </xf>
    <xf numFmtId="165" fontId="2" fillId="3" borderId="0" xfId="2" applyNumberFormat="1" applyFont="1" applyFill="1"/>
    <xf numFmtId="164" fontId="3" fillId="0" borderId="0" xfId="1" applyNumberFormat="1" applyFont="1"/>
    <xf numFmtId="164" fontId="3" fillId="4" borderId="1" xfId="1" applyNumberFormat="1" applyFont="1" applyFill="1" applyBorder="1" applyAlignment="1">
      <alignment horizontal="right" vertical="center" wrapText="1"/>
    </xf>
    <xf numFmtId="164" fontId="3" fillId="3" borderId="0" xfId="1" applyNumberFormat="1" applyFont="1" applyFill="1"/>
    <xf numFmtId="2" fontId="2" fillId="0" borderId="0" xfId="0" applyNumberFormat="1" applyFont="1"/>
    <xf numFmtId="2" fontId="3" fillId="4" borderId="1" xfId="0" applyNumberFormat="1" applyFont="1" applyFill="1" applyBorder="1" applyAlignment="1">
      <alignment horizontal="right" vertical="center" wrapText="1"/>
    </xf>
    <xf numFmtId="2" fontId="2" fillId="3" borderId="0" xfId="0" applyNumberFormat="1" applyFont="1" applyFill="1"/>
    <xf numFmtId="2" fontId="3" fillId="0" borderId="0" xfId="0" applyNumberFormat="1" applyFont="1"/>
    <xf numFmtId="2" fontId="3" fillId="3" borderId="0" xfId="0" applyNumberFormat="1" applyFont="1" applyFill="1"/>
    <xf numFmtId="165" fontId="3" fillId="5" borderId="1" xfId="2" applyNumberFormat="1" applyFont="1" applyFill="1" applyBorder="1" applyAlignment="1">
      <alignment horizontal="right" vertical="center" wrapText="1"/>
    </xf>
    <xf numFmtId="165" fontId="3" fillId="6" borderId="1" xfId="2" applyNumberFormat="1" applyFont="1" applyFill="1" applyBorder="1" applyAlignment="1">
      <alignment horizontal="right" vertical="center" wrapText="1"/>
    </xf>
    <xf numFmtId="0" fontId="2" fillId="6" borderId="1" xfId="0" applyFont="1" applyFill="1" applyBorder="1" applyAlignment="1">
      <alignment horizontal="justify" vertical="center" wrapText="1"/>
    </xf>
    <xf numFmtId="0" fontId="2"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9" fontId="3" fillId="0" borderId="1" xfId="3" applyFont="1" applyBorder="1" applyAlignment="1">
      <alignment horizontal="center" wrapText="1"/>
    </xf>
    <xf numFmtId="0" fontId="4" fillId="2" borderId="2" xfId="0" applyFont="1" applyFill="1" applyBorder="1" applyAlignment="1">
      <alignment horizontal="center" vertical="center" wrapText="1"/>
    </xf>
    <xf numFmtId="6" fontId="2" fillId="0" borderId="2" xfId="0" applyNumberFormat="1" applyFont="1" applyBorder="1" applyAlignment="1">
      <alignment horizontal="right" vertical="center" wrapText="1"/>
    </xf>
    <xf numFmtId="164" fontId="3" fillId="0" borderId="1" xfId="1" applyNumberFormat="1" applyFont="1" applyBorder="1" applyAlignment="1">
      <alignment horizontal="center"/>
    </xf>
    <xf numFmtId="1" fontId="3" fillId="0" borderId="1" xfId="1" applyNumberFormat="1" applyFont="1" applyBorder="1" applyAlignment="1">
      <alignment horizontal="center"/>
    </xf>
    <xf numFmtId="164" fontId="3" fillId="0" borderId="1" xfId="1" applyNumberFormat="1" applyFont="1" applyBorder="1" applyAlignment="1">
      <alignment horizontal="center" wrapText="1"/>
    </xf>
    <xf numFmtId="1" fontId="3" fillId="0" borderId="1" xfId="0" applyNumberFormat="1" applyFont="1" applyBorder="1" applyAlignment="1">
      <alignment horizontal="center"/>
    </xf>
    <xf numFmtId="1" fontId="3" fillId="0" borderId="1" xfId="0" applyNumberFormat="1" applyFont="1" applyBorder="1" applyAlignment="1">
      <alignment horizontal="center" vertical="center"/>
    </xf>
    <xf numFmtId="164" fontId="2" fillId="0" borderId="1" xfId="1" applyNumberFormat="1" applyFont="1" applyFill="1" applyBorder="1" applyAlignment="1">
      <alignment horizontal="right" vertical="center" wrapText="1"/>
    </xf>
    <xf numFmtId="1" fontId="2" fillId="0" borderId="1" xfId="0" applyNumberFormat="1" applyFont="1" applyFill="1" applyBorder="1" applyAlignment="1">
      <alignment horizontal="right" vertical="center" wrapText="1"/>
    </xf>
    <xf numFmtId="1" fontId="3" fillId="0" borderId="1" xfId="0" applyNumberFormat="1" applyFont="1" applyFill="1" applyBorder="1" applyAlignment="1">
      <alignment horizontal="right" vertical="center" wrapText="1"/>
    </xf>
  </cellXfs>
  <cellStyles count="4">
    <cellStyle name="Millares [0]" xfId="2" builtinId="6"/>
    <cellStyle name="Moneda [0]" xfId="1" builtinId="7"/>
    <cellStyle name="Normal" xfId="0" builtinId="0"/>
    <cellStyle name="Porcentaje" xfId="3" builtinId="5"/>
  </cellStyles>
  <dxfs count="2">
    <dxf>
      <font>
        <b/>
        <i val="0"/>
        <color rgb="FF002060"/>
      </font>
      <numFmt numFmtId="30" formatCode="@"/>
    </dxf>
    <dxf>
      <font>
        <b/>
        <i val="0"/>
        <color rgb="FFC00000"/>
      </font>
    </dxf>
  </dxfs>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36"/>
  <sheetViews>
    <sheetView tabSelected="1" workbookViewId="0">
      <selection activeCell="O17" sqref="O17"/>
    </sheetView>
  </sheetViews>
  <sheetFormatPr baseColWidth="10" defaultRowHeight="12.75"/>
  <cols>
    <col min="1" max="1" width="3.625" style="4" customWidth="1"/>
    <col min="2" max="2" width="29.5" style="4" customWidth="1"/>
    <col min="3" max="3" width="11.75" style="4" customWidth="1"/>
    <col min="4" max="4" width="10.625" style="5" customWidth="1"/>
    <col min="5" max="5" width="5.125" style="21" customWidth="1"/>
    <col min="6" max="6" width="8" style="21" customWidth="1"/>
    <col min="7" max="7" width="6.375" style="21" customWidth="1"/>
    <col min="8" max="8" width="9" style="6" bestFit="1" customWidth="1"/>
    <col min="9" max="9" width="7.125" style="6" customWidth="1"/>
    <col min="10" max="10" width="7.875" style="24" customWidth="1"/>
    <col min="11" max="11" width="8.625" style="6" bestFit="1" customWidth="1"/>
    <col min="12" max="12" width="6.875" style="6" customWidth="1"/>
    <col min="13" max="13" width="7.125" style="27" customWidth="1"/>
    <col min="14" max="14" width="11.25" style="18" customWidth="1"/>
    <col min="15" max="15" width="48.125" style="4" customWidth="1"/>
    <col min="16" max="16" width="27.25" style="4" customWidth="1"/>
    <col min="17" max="17" width="16.5" style="4" customWidth="1"/>
    <col min="18" max="18" width="26.375" style="4" customWidth="1"/>
    <col min="19" max="22" width="11" style="4"/>
    <col min="23" max="24" width="0" style="4" hidden="1" customWidth="1"/>
    <col min="25" max="25" width="33.5" style="4" hidden="1" customWidth="1"/>
    <col min="26" max="26" width="0" style="4" hidden="1" customWidth="1"/>
    <col min="27" max="16384" width="11" style="4"/>
  </cols>
  <sheetData>
    <row r="2" spans="1:25">
      <c r="B2" s="3" t="s">
        <v>10</v>
      </c>
    </row>
    <row r="3" spans="1:25">
      <c r="B3" s="7" t="s">
        <v>11</v>
      </c>
      <c r="C3" s="8"/>
      <c r="D3" s="37" t="s">
        <v>31</v>
      </c>
      <c r="E3" s="37"/>
      <c r="F3" s="37" t="s">
        <v>45</v>
      </c>
      <c r="G3" s="37"/>
      <c r="H3" s="38" t="s">
        <v>32</v>
      </c>
      <c r="I3" s="38"/>
      <c r="J3" s="38"/>
      <c r="K3" s="38" t="s">
        <v>39</v>
      </c>
      <c r="L3" s="38"/>
      <c r="M3" s="38"/>
      <c r="N3" s="41" t="s">
        <v>46</v>
      </c>
    </row>
    <row r="4" spans="1:25">
      <c r="B4" s="9" t="s">
        <v>8</v>
      </c>
      <c r="C4" s="35" t="s">
        <v>0</v>
      </c>
      <c r="D4" s="39" t="s">
        <v>37</v>
      </c>
      <c r="E4" s="34">
        <v>0.4</v>
      </c>
      <c r="F4" s="34" t="s">
        <v>37</v>
      </c>
      <c r="G4" s="34">
        <v>0.35</v>
      </c>
      <c r="H4" s="40" t="s">
        <v>38</v>
      </c>
      <c r="I4" s="40" t="s">
        <v>37</v>
      </c>
      <c r="J4" s="34">
        <v>0.13</v>
      </c>
      <c r="K4" s="40" t="s">
        <v>44</v>
      </c>
      <c r="L4" s="40" t="s">
        <v>37</v>
      </c>
      <c r="M4" s="34">
        <v>0.12</v>
      </c>
      <c r="N4" s="41"/>
      <c r="O4" s="9" t="s">
        <v>1</v>
      </c>
      <c r="P4" s="9" t="s">
        <v>13</v>
      </c>
      <c r="Q4" s="9" t="s">
        <v>2</v>
      </c>
      <c r="R4" s="9" t="s">
        <v>9</v>
      </c>
    </row>
    <row r="5" spans="1:25" ht="60" customHeight="1">
      <c r="A5" s="4">
        <v>1</v>
      </c>
      <c r="B5" s="11" t="s">
        <v>52</v>
      </c>
      <c r="C5" s="36">
        <v>13017340</v>
      </c>
      <c r="D5" s="42">
        <f>(C6*7)/C5</f>
        <v>5.636729546896678</v>
      </c>
      <c r="E5" s="22">
        <f>D5*0.4</f>
        <v>2.2546918187586713</v>
      </c>
      <c r="F5" s="43">
        <v>0</v>
      </c>
      <c r="G5" s="19">
        <f>F5*0.35</f>
        <v>0</v>
      </c>
      <c r="H5" s="12" t="s">
        <v>33</v>
      </c>
      <c r="I5" s="44">
        <v>7</v>
      </c>
      <c r="J5" s="25">
        <f>I5*0.13</f>
        <v>0.91</v>
      </c>
      <c r="K5" s="12" t="s">
        <v>40</v>
      </c>
      <c r="L5" s="43">
        <v>7</v>
      </c>
      <c r="M5" s="25">
        <f>L5*0.12</f>
        <v>0.84</v>
      </c>
      <c r="N5" s="29">
        <f>E5+G5+J5+M5</f>
        <v>4.0046918187586718</v>
      </c>
      <c r="O5" s="1" t="s">
        <v>47</v>
      </c>
      <c r="P5" s="2" t="s">
        <v>3</v>
      </c>
      <c r="Q5" s="11" t="s">
        <v>16</v>
      </c>
      <c r="R5" s="11"/>
      <c r="Y5" s="10" t="s">
        <v>3</v>
      </c>
    </row>
    <row r="6" spans="1:25" ht="39" customHeight="1">
      <c r="A6" s="4">
        <v>2</v>
      </c>
      <c r="B6" s="11" t="s">
        <v>53</v>
      </c>
      <c r="C6" s="36">
        <v>10482175</v>
      </c>
      <c r="D6" s="42">
        <f>(C6*7)/C6</f>
        <v>7</v>
      </c>
      <c r="E6" s="22">
        <f>D6*0.4</f>
        <v>2.8000000000000003</v>
      </c>
      <c r="F6" s="43">
        <v>7</v>
      </c>
      <c r="G6" s="19">
        <f>F6*0.35</f>
        <v>2.4499999999999997</v>
      </c>
      <c r="H6" s="12" t="s">
        <v>36</v>
      </c>
      <c r="I6" s="44">
        <v>7</v>
      </c>
      <c r="J6" s="25">
        <f t="shared" ref="J6:J10" si="0">I6*0.13</f>
        <v>0.91</v>
      </c>
      <c r="K6" s="12" t="s">
        <v>41</v>
      </c>
      <c r="L6" s="43">
        <v>7</v>
      </c>
      <c r="M6" s="25">
        <f t="shared" ref="M6:M10" si="1">L6*0.12</f>
        <v>0.84</v>
      </c>
      <c r="N6" s="30">
        <f t="shared" ref="N6:N10" si="2">E6+G6+J6+M6</f>
        <v>7</v>
      </c>
      <c r="O6" s="31" t="s">
        <v>51</v>
      </c>
      <c r="P6" s="32"/>
      <c r="Q6" s="33" t="s">
        <v>15</v>
      </c>
      <c r="R6" s="33" t="s">
        <v>14</v>
      </c>
      <c r="Y6" s="10" t="s">
        <v>4</v>
      </c>
    </row>
    <row r="7" spans="1:25" ht="54" customHeight="1">
      <c r="A7" s="4">
        <v>3</v>
      </c>
      <c r="B7" s="11" t="s">
        <v>54</v>
      </c>
      <c r="C7" s="36">
        <v>11189825</v>
      </c>
      <c r="D7" s="42">
        <f>(C6*7)/C7</f>
        <v>6.5573165800180071</v>
      </c>
      <c r="E7" s="22">
        <f>D7*0.4</f>
        <v>2.6229266320072031</v>
      </c>
      <c r="F7" s="43">
        <v>0</v>
      </c>
      <c r="G7" s="19">
        <f>F7*0.35</f>
        <v>0</v>
      </c>
      <c r="H7" s="12" t="s">
        <v>35</v>
      </c>
      <c r="I7" s="44">
        <v>7</v>
      </c>
      <c r="J7" s="25">
        <f t="shared" si="0"/>
        <v>0.91</v>
      </c>
      <c r="K7" s="12" t="s">
        <v>42</v>
      </c>
      <c r="L7" s="43">
        <v>7</v>
      </c>
      <c r="M7" s="25">
        <f t="shared" si="1"/>
        <v>0.84</v>
      </c>
      <c r="N7" s="29">
        <f t="shared" si="2"/>
        <v>4.3729266320072036</v>
      </c>
      <c r="O7" s="1" t="s">
        <v>48</v>
      </c>
      <c r="P7" s="2" t="s">
        <v>3</v>
      </c>
      <c r="Q7" s="11" t="s">
        <v>16</v>
      </c>
      <c r="R7" s="11"/>
      <c r="Y7" s="10" t="s">
        <v>6</v>
      </c>
    </row>
    <row r="8" spans="1:25" ht="39" customHeight="1">
      <c r="A8" s="4">
        <v>4</v>
      </c>
      <c r="B8" s="11" t="s">
        <v>55</v>
      </c>
      <c r="C8" s="36">
        <v>11563955</v>
      </c>
      <c r="D8" s="42">
        <f>(C6*7)/C8</f>
        <v>6.3451669433165385</v>
      </c>
      <c r="E8" s="22">
        <f>D8*0.4</f>
        <v>2.5380667773266157</v>
      </c>
      <c r="F8" s="43">
        <v>0</v>
      </c>
      <c r="G8" s="19">
        <f t="shared" ref="G8:G10" si="3">F8*0.35</f>
        <v>0</v>
      </c>
      <c r="H8" s="12" t="s">
        <v>33</v>
      </c>
      <c r="I8" s="44">
        <v>7</v>
      </c>
      <c r="J8" s="25">
        <f t="shared" si="0"/>
        <v>0.91</v>
      </c>
      <c r="K8" s="12" t="s">
        <v>43</v>
      </c>
      <c r="L8" s="43">
        <v>7</v>
      </c>
      <c r="M8" s="25">
        <f t="shared" si="1"/>
        <v>0.84</v>
      </c>
      <c r="N8" s="29">
        <f t="shared" si="2"/>
        <v>4.2880667773266161</v>
      </c>
      <c r="O8" s="1" t="s">
        <v>49</v>
      </c>
      <c r="P8" s="2" t="s">
        <v>3</v>
      </c>
      <c r="Q8" s="11" t="s">
        <v>16</v>
      </c>
      <c r="R8" s="11"/>
      <c r="Y8" s="10" t="s">
        <v>7</v>
      </c>
    </row>
    <row r="9" spans="1:25" ht="39" customHeight="1">
      <c r="A9" s="4">
        <v>5</v>
      </c>
      <c r="B9" s="11" t="s">
        <v>56</v>
      </c>
      <c r="C9" s="36">
        <v>11016283</v>
      </c>
      <c r="D9" s="42">
        <f>(C6*7)/C9</f>
        <v>6.6606154725691056</v>
      </c>
      <c r="E9" s="22">
        <f>D9*0.4</f>
        <v>2.6642461890276423</v>
      </c>
      <c r="F9" s="43">
        <v>7</v>
      </c>
      <c r="G9" s="19">
        <f t="shared" si="3"/>
        <v>2.4499999999999997</v>
      </c>
      <c r="H9" s="12" t="s">
        <v>33</v>
      </c>
      <c r="I9" s="44">
        <v>7</v>
      </c>
      <c r="J9" s="25">
        <f t="shared" si="0"/>
        <v>0.91</v>
      </c>
      <c r="K9" s="12" t="s">
        <v>42</v>
      </c>
      <c r="L9" s="43">
        <v>7</v>
      </c>
      <c r="M9" s="25">
        <f t="shared" si="1"/>
        <v>0.84</v>
      </c>
      <c r="N9" s="29">
        <f t="shared" si="2"/>
        <v>6.8642461890276421</v>
      </c>
      <c r="O9" s="2" t="s">
        <v>51</v>
      </c>
      <c r="P9" s="2"/>
      <c r="Q9" s="11" t="s">
        <v>15</v>
      </c>
      <c r="R9" s="11"/>
      <c r="Y9" s="10" t="s">
        <v>5</v>
      </c>
    </row>
    <row r="10" spans="1:25" ht="39" customHeight="1">
      <c r="A10" s="4">
        <v>6</v>
      </c>
      <c r="B10" s="11" t="s">
        <v>57</v>
      </c>
      <c r="C10" s="36">
        <v>11130589</v>
      </c>
      <c r="D10" s="42">
        <f>(C6*7)/C10</f>
        <v>6.5922140328782239</v>
      </c>
      <c r="E10" s="22">
        <f>D10*0.4</f>
        <v>2.6368856131512897</v>
      </c>
      <c r="F10" s="43">
        <v>0</v>
      </c>
      <c r="G10" s="19">
        <f t="shared" si="3"/>
        <v>0</v>
      </c>
      <c r="H10" s="12" t="s">
        <v>34</v>
      </c>
      <c r="I10" s="44">
        <v>7</v>
      </c>
      <c r="J10" s="25">
        <f t="shared" si="0"/>
        <v>0.91</v>
      </c>
      <c r="K10" s="12" t="s">
        <v>42</v>
      </c>
      <c r="L10" s="43">
        <v>7</v>
      </c>
      <c r="M10" s="25">
        <f t="shared" si="1"/>
        <v>0.84</v>
      </c>
      <c r="N10" s="29">
        <f t="shared" si="2"/>
        <v>4.3868856131512901</v>
      </c>
      <c r="O10" s="2" t="s">
        <v>50</v>
      </c>
      <c r="P10" s="2" t="s">
        <v>3</v>
      </c>
      <c r="Q10" s="11" t="s">
        <v>16</v>
      </c>
      <c r="R10" s="11"/>
    </row>
    <row r="11" spans="1:25">
      <c r="Q11" s="3"/>
    </row>
    <row r="12" spans="1:25">
      <c r="B12" s="13" t="s">
        <v>12</v>
      </c>
      <c r="C12" s="13"/>
      <c r="D12" s="14"/>
      <c r="E12" s="23"/>
      <c r="F12" s="23"/>
      <c r="G12" s="23"/>
      <c r="H12" s="15"/>
      <c r="I12" s="15"/>
      <c r="J12" s="26"/>
      <c r="K12" s="15"/>
      <c r="L12" s="15"/>
      <c r="M12" s="28"/>
      <c r="N12" s="20"/>
      <c r="O12" s="13"/>
      <c r="P12" s="13"/>
      <c r="Q12" s="16"/>
      <c r="R12" s="13"/>
    </row>
    <row r="13" spans="1:25">
      <c r="Q13" s="3"/>
    </row>
    <row r="14" spans="1:25">
      <c r="Q14" s="3"/>
    </row>
    <row r="15" spans="1:25">
      <c r="B15" s="3" t="s">
        <v>17</v>
      </c>
      <c r="Q15" s="3"/>
    </row>
    <row r="16" spans="1:25">
      <c r="Q16" s="3"/>
    </row>
    <row r="17" spans="2:17">
      <c r="B17" s="4" t="s">
        <v>18</v>
      </c>
      <c r="Q17" s="3"/>
    </row>
    <row r="18" spans="2:17">
      <c r="Q18" s="3"/>
    </row>
    <row r="19" spans="2:17">
      <c r="B19" s="17" t="s">
        <v>28</v>
      </c>
    </row>
    <row r="21" spans="2:17">
      <c r="B21" s="4" t="s">
        <v>19</v>
      </c>
    </row>
    <row r="23" spans="2:17">
      <c r="B23" s="3" t="s">
        <v>29</v>
      </c>
    </row>
    <row r="24" spans="2:17">
      <c r="B24" s="4" t="s">
        <v>30</v>
      </c>
    </row>
    <row r="25" spans="2:17">
      <c r="B25" s="4" t="s">
        <v>20</v>
      </c>
    </row>
    <row r="27" spans="2:17">
      <c r="B27" s="3" t="s">
        <v>21</v>
      </c>
    </row>
    <row r="29" spans="2:17">
      <c r="B29" s="4" t="s">
        <v>22</v>
      </c>
    </row>
    <row r="30" spans="2:17">
      <c r="B30" s="4" t="s">
        <v>23</v>
      </c>
    </row>
    <row r="31" spans="2:17">
      <c r="B31" s="4" t="s">
        <v>24</v>
      </c>
    </row>
    <row r="33" spans="2:2">
      <c r="B33" s="3" t="s">
        <v>27</v>
      </c>
    </row>
    <row r="35" spans="2:2">
      <c r="B35" s="4" t="s">
        <v>25</v>
      </c>
    </row>
    <row r="36" spans="2:2">
      <c r="B36" s="4" t="s">
        <v>26</v>
      </c>
    </row>
  </sheetData>
  <mergeCells count="5">
    <mergeCell ref="F3:G3"/>
    <mergeCell ref="K3:M3"/>
    <mergeCell ref="H3:J3"/>
    <mergeCell ref="D3:E3"/>
    <mergeCell ref="N3:N4"/>
  </mergeCells>
  <conditionalFormatting sqref="Q5:Q16">
    <cfRule type="cellIs" dxfId="1" priority="1" operator="equal">
      <formula>"INADMISIBLE"</formula>
    </cfRule>
  </conditionalFormatting>
  <conditionalFormatting sqref="C23 Q5:Q22">
    <cfRule type="cellIs" dxfId="0" priority="2" operator="equal">
      <formula>"ADMISIBLE"</formula>
    </cfRule>
  </conditionalFormatting>
  <dataValidations count="3">
    <dataValidation type="list" allowBlank="1" showInputMessage="1" showErrorMessage="1" sqref="P5:P10">
      <formula1>$Y$5:$Y$9</formula1>
    </dataValidation>
    <dataValidation type="list" allowBlank="1" showInputMessage="1" showErrorMessage="1" sqref="Q5:Q10">
      <formula1>"Seleccionar,ADMISIBLE,INADMISIBLE"</formula1>
    </dataValidation>
    <dataValidation type="list" allowBlank="1" showInputMessage="1" showErrorMessage="1" sqref="R5:R10">
      <formula1>"OFERTA SELECCIONADA"</formula1>
    </dataValidation>
  </dataValidations>
  <pageMargins left="0.11811023622047245" right="0.11811023622047245" top="0.15748031496062992" bottom="0.15748031496062992" header="0.31496062992125984" footer="0.31496062992125984"/>
  <pageSetup paperSize="309" scale="73"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Arelly Figueroa Cárcamo</dc:creator>
  <cp:lastModifiedBy>Grisbell Constanza Liz Castro Oddershede</cp:lastModifiedBy>
  <cp:lastPrinted>2025-01-24T14:52:11Z</cp:lastPrinted>
  <dcterms:created xsi:type="dcterms:W3CDTF">2025-01-16T02:43:46Z</dcterms:created>
  <dcterms:modified xsi:type="dcterms:W3CDTF">2026-07-31T14:42:51Z</dcterms:modified>
</cp:coreProperties>
</file>